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440" windowHeight="12300" activeTab="1"/>
  </bookViews>
  <sheets>
    <sheet name="пол+прог" sheetId="2" r:id="rId1"/>
    <sheet name="Прог" sheetId="1" r:id="rId2"/>
  </sheets>
  <calcPr calcId="145621"/>
</workbook>
</file>

<file path=xl/calcChain.xml><?xml version="1.0" encoding="utf-8"?>
<calcChain xmlns="http://schemas.openxmlformats.org/spreadsheetml/2006/main">
  <c r="C21" i="2" l="1"/>
  <c r="D25" i="2" l="1"/>
  <c r="D23" i="2"/>
  <c r="D21" i="2"/>
  <c r="D20" i="2"/>
  <c r="D19" i="2"/>
  <c r="D18" i="2"/>
  <c r="D17" i="2"/>
  <c r="D16" i="2"/>
  <c r="D15" i="2"/>
  <c r="C61" i="1"/>
  <c r="H25" i="2" l="1"/>
  <c r="H23" i="2"/>
  <c r="H21" i="2"/>
  <c r="H20" i="2"/>
  <c r="H19" i="2"/>
  <c r="H18" i="2"/>
  <c r="H17" i="2"/>
  <c r="H16" i="2"/>
  <c r="H15" i="2"/>
  <c r="C170" i="1" l="1"/>
  <c r="D170" i="1"/>
  <c r="D168" i="1" s="1"/>
  <c r="E170" i="1"/>
  <c r="E168" i="1" s="1"/>
  <c r="F170" i="1"/>
  <c r="F168" i="1" s="1"/>
  <c r="G170" i="1"/>
  <c r="G168" i="1" s="1"/>
  <c r="B170" i="1"/>
  <c r="B168" i="1" s="1"/>
  <c r="C168" i="1"/>
  <c r="C132" i="1"/>
  <c r="D132" i="1"/>
  <c r="E132" i="1"/>
  <c r="F132" i="1"/>
  <c r="G132" i="1"/>
  <c r="B132" i="1"/>
  <c r="C115" i="1"/>
  <c r="D115" i="1"/>
  <c r="E115" i="1"/>
  <c r="F115" i="1"/>
  <c r="G115" i="1"/>
  <c r="B115" i="1"/>
  <c r="C97" i="1"/>
  <c r="D97" i="1"/>
  <c r="E97" i="1"/>
  <c r="F97" i="1"/>
  <c r="G97" i="1"/>
  <c r="B97" i="1"/>
  <c r="G48" i="1"/>
  <c r="F48" i="1"/>
  <c r="E48" i="1"/>
  <c r="D48" i="1"/>
  <c r="C48" i="1"/>
  <c r="B48" i="1"/>
  <c r="C32" i="1"/>
  <c r="D32" i="1"/>
  <c r="E32" i="1"/>
  <c r="F32" i="1"/>
  <c r="G32" i="1"/>
  <c r="B32" i="1"/>
  <c r="B149" i="1"/>
  <c r="G173" i="1" l="1"/>
  <c r="F173" i="1"/>
  <c r="E173" i="1"/>
  <c r="D173" i="1"/>
  <c r="C173" i="1"/>
  <c r="B173" i="1"/>
  <c r="G166" i="1"/>
  <c r="F166" i="1"/>
  <c r="E166" i="1"/>
  <c r="D166" i="1"/>
  <c r="C166" i="1"/>
  <c r="G165" i="1"/>
  <c r="F165" i="1"/>
  <c r="E165" i="1"/>
  <c r="D165" i="1"/>
  <c r="C165" i="1"/>
  <c r="G164" i="1"/>
  <c r="F164" i="1"/>
  <c r="E164" i="1"/>
  <c r="D164" i="1"/>
  <c r="C164" i="1"/>
  <c r="B166" i="1"/>
  <c r="B165" i="1"/>
  <c r="B164" i="1"/>
  <c r="G149" i="1"/>
  <c r="F149" i="1"/>
  <c r="E149" i="1"/>
  <c r="D149" i="1"/>
  <c r="C149" i="1"/>
  <c r="G143" i="1"/>
  <c r="F143" i="1"/>
  <c r="E143" i="1"/>
  <c r="E151" i="1" s="1"/>
  <c r="F25" i="2" s="1"/>
  <c r="D143" i="1"/>
  <c r="C143" i="1"/>
  <c r="B143" i="1"/>
  <c r="B151" i="1" s="1"/>
  <c r="C25" i="2" s="1"/>
  <c r="G126" i="1"/>
  <c r="G134" i="1" s="1"/>
  <c r="H22" i="2" s="1"/>
  <c r="F126" i="1"/>
  <c r="F134" i="1" s="1"/>
  <c r="G23" i="2" s="1"/>
  <c r="G22" i="2" s="1"/>
  <c r="E126" i="1"/>
  <c r="E134" i="1" s="1"/>
  <c r="F23" i="2" s="1"/>
  <c r="F22" i="2" s="1"/>
  <c r="D126" i="1"/>
  <c r="D134" i="1" s="1"/>
  <c r="E23" i="2" s="1"/>
  <c r="E22" i="2" s="1"/>
  <c r="C126" i="1"/>
  <c r="C134" i="1" s="1"/>
  <c r="D22" i="2" s="1"/>
  <c r="B126" i="1"/>
  <c r="B134" i="1" s="1"/>
  <c r="C23" i="2" s="1"/>
  <c r="C22" i="2" s="1"/>
  <c r="G109" i="1"/>
  <c r="G117" i="1" s="1"/>
  <c r="F109" i="1"/>
  <c r="F117" i="1" s="1"/>
  <c r="G21" i="2" s="1"/>
  <c r="E109" i="1"/>
  <c r="E117" i="1" s="1"/>
  <c r="F21" i="2" s="1"/>
  <c r="D109" i="1"/>
  <c r="D117" i="1" s="1"/>
  <c r="E21" i="2" s="1"/>
  <c r="C109" i="1"/>
  <c r="C117" i="1" s="1"/>
  <c r="B109" i="1"/>
  <c r="B117" i="1" s="1"/>
  <c r="G91" i="1"/>
  <c r="G99" i="1" s="1"/>
  <c r="F91" i="1"/>
  <c r="F99" i="1" s="1"/>
  <c r="G20" i="2" s="1"/>
  <c r="E91" i="1"/>
  <c r="E99" i="1" s="1"/>
  <c r="F20" i="2" s="1"/>
  <c r="D91" i="1"/>
  <c r="D99" i="1" s="1"/>
  <c r="E20" i="2" s="1"/>
  <c r="C91" i="1"/>
  <c r="C99" i="1" s="1"/>
  <c r="B91" i="1"/>
  <c r="B99" i="1" s="1"/>
  <c r="C20" i="2" s="1"/>
  <c r="G81" i="1"/>
  <c r="F81" i="1"/>
  <c r="E81" i="1"/>
  <c r="D81" i="1"/>
  <c r="C81" i="1"/>
  <c r="B81" i="1"/>
  <c r="G75" i="1"/>
  <c r="F75" i="1"/>
  <c r="E75" i="1"/>
  <c r="D75" i="1"/>
  <c r="C75" i="1"/>
  <c r="B75" i="1"/>
  <c r="G64" i="1"/>
  <c r="F64" i="1"/>
  <c r="E64" i="1"/>
  <c r="D64" i="1"/>
  <c r="C64" i="1"/>
  <c r="B64" i="1"/>
  <c r="G58" i="1"/>
  <c r="F58" i="1"/>
  <c r="E58" i="1"/>
  <c r="D58" i="1"/>
  <c r="C58" i="1"/>
  <c r="B58" i="1"/>
  <c r="G42" i="1"/>
  <c r="G50" i="1" s="1"/>
  <c r="F42" i="1"/>
  <c r="F50" i="1" s="1"/>
  <c r="G17" i="2" s="1"/>
  <c r="E42" i="1"/>
  <c r="E50" i="1" s="1"/>
  <c r="F17" i="2" s="1"/>
  <c r="D42" i="1"/>
  <c r="D50" i="1" s="1"/>
  <c r="E17" i="2" s="1"/>
  <c r="C42" i="1"/>
  <c r="C50" i="1" s="1"/>
  <c r="B42" i="1"/>
  <c r="B50" i="1" s="1"/>
  <c r="C17" i="2" s="1"/>
  <c r="G26" i="1"/>
  <c r="G34" i="1" s="1"/>
  <c r="F26" i="1"/>
  <c r="F34" i="1" s="1"/>
  <c r="G16" i="2" s="1"/>
  <c r="E26" i="1"/>
  <c r="E34" i="1" s="1"/>
  <c r="F16" i="2" s="1"/>
  <c r="D26" i="1"/>
  <c r="D34" i="1" s="1"/>
  <c r="E16" i="2" s="1"/>
  <c r="C26" i="1"/>
  <c r="C34" i="1" s="1"/>
  <c r="B26" i="1"/>
  <c r="B34" i="1" s="1"/>
  <c r="C16" i="2" s="1"/>
  <c r="G16" i="1"/>
  <c r="F16" i="1"/>
  <c r="E16" i="1"/>
  <c r="D16" i="1"/>
  <c r="C16" i="1"/>
  <c r="B16" i="1"/>
  <c r="G10" i="1"/>
  <c r="F10" i="1"/>
  <c r="E10" i="1"/>
  <c r="D10" i="1"/>
  <c r="C10" i="1"/>
  <c r="B10" i="1"/>
  <c r="B18" i="1" s="1"/>
  <c r="C15" i="2" s="1"/>
  <c r="F18" i="1" l="1"/>
  <c r="G15" i="2" s="1"/>
  <c r="E162" i="1"/>
  <c r="E171" i="1" s="1"/>
  <c r="F151" i="1"/>
  <c r="G25" i="2" s="1"/>
  <c r="D83" i="1"/>
  <c r="E19" i="2" s="1"/>
  <c r="G162" i="1"/>
  <c r="G171" i="1" s="1"/>
  <c r="D66" i="1"/>
  <c r="E18" i="2" s="1"/>
  <c r="G151" i="1"/>
  <c r="C18" i="1"/>
  <c r="G18" i="1"/>
  <c r="E66" i="1"/>
  <c r="F18" i="2" s="1"/>
  <c r="E83" i="1"/>
  <c r="F19" i="2" s="1"/>
  <c r="D151" i="1"/>
  <c r="E25" i="2" s="1"/>
  <c r="C151" i="1"/>
  <c r="C162" i="1"/>
  <c r="D162" i="1"/>
  <c r="D171" i="1" s="1"/>
  <c r="F162" i="1"/>
  <c r="F171" i="1" s="1"/>
  <c r="B162" i="1"/>
  <c r="B171" i="1" s="1"/>
  <c r="D18" i="1"/>
  <c r="E15" i="2" s="1"/>
  <c r="B66" i="1"/>
  <c r="C18" i="2" s="1"/>
  <c r="F66" i="1"/>
  <c r="G18" i="2" s="1"/>
  <c r="B83" i="1"/>
  <c r="C19" i="2" s="1"/>
  <c r="F83" i="1"/>
  <c r="G19" i="2" s="1"/>
  <c r="E18" i="1"/>
  <c r="F15" i="2" s="1"/>
  <c r="C66" i="1"/>
  <c r="G66" i="1"/>
  <c r="C83" i="1"/>
  <c r="G83" i="1"/>
  <c r="E14" i="2" l="1"/>
  <c r="E26" i="2" s="1"/>
  <c r="F14" i="2"/>
  <c r="F26" i="2" s="1"/>
  <c r="C171" i="1"/>
  <c r="G14" i="2"/>
  <c r="G26" i="2" s="1"/>
  <c r="H14" i="2"/>
  <c r="H26" i="2" s="1"/>
  <c r="D14" i="2"/>
  <c r="D26" i="2" s="1"/>
  <c r="C14" i="2"/>
  <c r="C26" i="2" s="1"/>
</calcChain>
</file>

<file path=xl/sharedStrings.xml><?xml version="1.0" encoding="utf-8"?>
<sst xmlns="http://schemas.openxmlformats.org/spreadsheetml/2006/main" count="308" uniqueCount="69">
  <si>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</si>
  <si>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</si>
  <si>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</si>
  <si>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</si>
  <si>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</si>
  <si>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</si>
  <si>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</si>
  <si>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</si>
  <si>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</si>
  <si>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</si>
  <si>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</si>
  <si>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</si>
  <si>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</si>
  <si>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</si>
  <si>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</si>
  <si>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</si>
  <si>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</si>
  <si>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</si>
  <si>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</si>
  <si>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</si>
  <si>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</si>
  <si>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</si>
  <si>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</si>
  <si>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</si>
  <si>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1900.01.01 - Бюджетна програма "Оценка, управление и опазване на водите на Република България"</t>
  </si>
  <si>
    <t>II. Администрирани разходни показатели по бюджета</t>
  </si>
  <si>
    <t>1900.01.02 - Бюджетна програма "Интегрирана система за управление на отпадъците и опазване на почвите"</t>
  </si>
  <si>
    <t>1900.01.03 - Бюджетна програма "Намаляване на вредните емисии в атмосферата и подобряване качеството на атмосферния въздух"</t>
  </si>
  <si>
    <t>1900.01.04 - Бюджетна програма "Съхраняване, укрепване и възстановяване на екосистеми, местообитания, видове и генетичните им ресурси"</t>
  </si>
  <si>
    <t>Текущи трансфери, обезщетения и помвощи за домакинства</t>
  </si>
  <si>
    <t>1900.01.05 - Бюджетна програма "Информиране, участие на обществеността в процеса на вземане на решения и прилагане на механизмите за контрол"</t>
  </si>
  <si>
    <t>Субсидии и други текущи трансфери за юридически лица с нестопанска цел</t>
  </si>
  <si>
    <t>1900.01.06 - Бюджетна програма "Оценка и управление на въздействието върху околната среда"</t>
  </si>
  <si>
    <t>1900.01.07 - Бюджетна програма "Управление на дейностите по изменение на климата"</t>
  </si>
  <si>
    <t xml:space="preserve">1900.02.01 - Бюджетна програма "Национална система за мониторинг на околната среда и информационна обезпеченост" </t>
  </si>
  <si>
    <t>1900.03.00 - Бюджетна програма "Администрация"</t>
  </si>
  <si>
    <t xml:space="preserve">     Издръжка</t>
  </si>
  <si>
    <t>1900.01.00</t>
  </si>
  <si>
    <t>Политика в областта на опазването и ползването на компонентите на околната среда</t>
  </si>
  <si>
    <t>1900.01.01</t>
  </si>
  <si>
    <t>Програма 1 "Оценка, управление и опазване на водите на Република България"</t>
  </si>
  <si>
    <t>1900.01.02</t>
  </si>
  <si>
    <t>Програма 2 "Интегрирана система за управление на отпадъците и опазване на почвите"</t>
  </si>
  <si>
    <t>1900.01.03</t>
  </si>
  <si>
    <t>Програма 3 "Намаляване на вредните емисии в атмосферата и подобряване качеството на атмосферния въздух"</t>
  </si>
  <si>
    <t>1900.01.04</t>
  </si>
  <si>
    <t>Програма 4 "Съхраняване, укрепване и възстановяване на екосистеми, местообитания, видове и генетичните им ресурси"</t>
  </si>
  <si>
    <t>1900.01.05</t>
  </si>
  <si>
    <t>Програма 5 "Информаране, участие на обществеността в процеса на вземане на решения и прилагане на механизмите за контрол"</t>
  </si>
  <si>
    <t>1900.01.06</t>
  </si>
  <si>
    <t>Програма 6 "Оценка и управление на въздействието върху околната среда"</t>
  </si>
  <si>
    <t>1900.01.07</t>
  </si>
  <si>
    <t>Програма 7 "Управление на дейностите по изменение на климата"</t>
  </si>
  <si>
    <t>1900.02.00</t>
  </si>
  <si>
    <t>Политика в областта на Националната система за мониторинг на околната среда и информационна обезпеченост</t>
  </si>
  <si>
    <t>1900.02.01</t>
  </si>
  <si>
    <t>Програма 8 "Национална система за мониторинг на околната среда и информационна обезпеченост"</t>
  </si>
  <si>
    <t>1900.03.00</t>
  </si>
  <si>
    <t>* Класификационен код съгласно Решение № 891 на Министерския съвет от 2020 г.</t>
  </si>
  <si>
    <t>Закон 2021</t>
  </si>
  <si>
    <t>Уточнен план 2021 г.</t>
  </si>
  <si>
    <t>31 март 2021 г.</t>
  </si>
  <si>
    <t>30 юни 2021 г.</t>
  </si>
  <si>
    <t>30 септември 2021 г.</t>
  </si>
  <si>
    <t>31 декември 2021 г.</t>
  </si>
  <si>
    <t>Закон 2021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</si>
  <si>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891 на Министерския съвет от 2020 г.</t>
  </si>
  <si>
    <t>към 30.09.2021 г.</t>
  </si>
  <si>
    <t>на Министерство на околната среда и водите към 30.09.2021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</si>
</sst>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vertical="center" wrapText="1"/>
    </xf>
    <xf numFmtId="3" fontId="1" fillId="3" borderId="6" xfId="0" applyNumberFormat="1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left" vertical="center" wrapText="1" indent="1"/>
    </xf>
    <xf numFmtId="3" fontId="9" fillId="3" borderId="6" xfId="0" applyNumberFormat="1" applyFont="1" applyFill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justify" vertical="top" wrapText="1"/>
    </xf>
    <xf numFmtId="0" fontId="1" fillId="3" borderId="0" xfId="0" applyFont="1" applyFill="1" applyBorder="1" applyAlignment="1">
      <alignment vertical="center" wrapText="1"/>
    </xf>
    <xf numFmtId="3" fontId="1" fillId="3" borderId="0" xfId="0" applyNumberFormat="1" applyFont="1" applyFill="1" applyBorder="1" applyAlignment="1">
      <alignment horizontal="right" vertical="center" wrapText="1"/>
    </xf>
    <xf numFmtId="3" fontId="1" fillId="3" borderId="0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3" fontId="7" fillId="3" borderId="6" xfId="0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left" vertical="center" wrapText="1" indent="1"/>
    </xf>
    <xf numFmtId="3" fontId="5" fillId="3" borderId="6" xfId="0" applyNumberFormat="1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vertical="center" wrapText="1"/>
    </xf>
    <xf numFmtId="3" fontId="7" fillId="3" borderId="0" xfId="0" applyNumberFormat="1" applyFont="1" applyFill="1" applyBorder="1" applyAlignment="1">
      <alignment horizontal="right"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vertical="center" wrapText="1"/>
    </xf>
    <xf numFmtId="0" fontId="12" fillId="3" borderId="0" xfId="0" applyFont="1" applyFill="1" applyAlignment="1">
      <alignment vertical="center"/>
    </xf>
    <xf numFmtId="0" fontId="11" fillId="3" borderId="0" xfId="0" applyFont="1" applyFill="1"/>
    <xf numFmtId="0" fontId="0" fillId="3" borderId="0" xfId="0" applyFill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vertical="top" wrapText="1"/>
    </xf>
    <xf numFmtId="3" fontId="2" fillId="0" borderId="6" xfId="0" applyNumberFormat="1" applyFont="1" applyBorder="1" applyAlignment="1">
      <alignment horizontal="right" vertical="center" wrapText="1"/>
    </xf>
    <xf numFmtId="49" fontId="1" fillId="0" borderId="13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top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quotePrefix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4" borderId="8" xfId="0" quotePrefix="1" applyFont="1" applyFill="1" applyBorder="1" applyAlignment="1">
      <alignment horizontal="center" vertical="center" wrapText="1"/>
    </xf>
    <xf numFmtId="0" fontId="2" fillId="4" borderId="5" xfId="0" quotePrefix="1" applyFont="1" applyFill="1" applyBorder="1" applyAlignment="1">
      <alignment horizontal="center" vertical="center" wrapText="1"/>
    </xf>
    <xf numFmtId="0" fontId="2" fillId="4" borderId="4" xfId="0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4" borderId="2" xfId="0" applyFont="1" applyFill="1" applyBorder="1" applyAlignment="1">
      <alignment horizontal="justify" vertical="center" wrapText="1"/>
    </xf>
    <xf numFmtId="0" fontId="5" fillId="4" borderId="12" xfId="0" applyFont="1" applyFill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4" fillId="0" borderId="10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0"/>
  <sheetViews>
    <sheetView zoomScale="115" zoomScaleNormal="115" workbookViewId="0">
      <selection activeCell="F16" sqref="F16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5" customWidth="1"/>
    <col min="5" max="6" width="12.83203125" customWidth="1"/>
    <col min="7" max="7" width="15.6640625" customWidth="1"/>
    <col min="8" max="8" width="14.33203125" customWidth="1"/>
  </cols>
  <sheetData>
    <row r="3" spans="1:8" ht="42" customHeight="1" x14ac:dyDescent="0.2">
      <c r="A3" s="68" t="s">
        <v>14</v>
      </c>
      <c r="B3" s="68"/>
      <c r="C3" s="68"/>
      <c r="D3" s="68"/>
      <c r="E3" s="68"/>
      <c r="F3" s="68"/>
      <c r="G3" s="68"/>
      <c r="H3" s="68"/>
    </row>
    <row r="4" spans="1:8" ht="15.75" x14ac:dyDescent="0.2">
      <c r="A4" s="69" t="s">
        <v>68</v>
      </c>
      <c r="B4" s="69"/>
      <c r="C4" s="69"/>
      <c r="D4" s="69"/>
      <c r="E4" s="69"/>
      <c r="F4" s="69"/>
      <c r="G4" s="69"/>
      <c r="H4" s="69"/>
    </row>
    <row r="5" spans="1:8" x14ac:dyDescent="0.2">
      <c r="A5" s="70" t="s">
        <v>20</v>
      </c>
      <c r="B5" s="71"/>
      <c r="C5" s="71"/>
      <c r="D5" s="71"/>
      <c r="E5" s="71"/>
      <c r="F5" s="71"/>
      <c r="G5" s="71"/>
      <c r="H5" s="71"/>
    </row>
    <row r="6" spans="1:8" ht="15.75" x14ac:dyDescent="0.2">
      <c r="A6" s="7"/>
    </row>
    <row r="7" spans="1:8" ht="15.75" x14ac:dyDescent="0.2">
      <c r="A7" s="69" t="s">
        <v>22</v>
      </c>
      <c r="B7" s="69"/>
      <c r="C7" s="69"/>
      <c r="D7" s="69"/>
      <c r="E7" s="69"/>
      <c r="F7" s="69"/>
      <c r="G7" s="69"/>
      <c r="H7" s="69"/>
    </row>
    <row r="8" spans="1:8" ht="15.75" x14ac:dyDescent="0.2">
      <c r="A8" s="69" t="s">
        <v>67</v>
      </c>
      <c r="B8" s="69"/>
      <c r="C8" s="69"/>
      <c r="D8" s="69"/>
      <c r="E8" s="69"/>
      <c r="F8" s="69"/>
      <c r="G8" s="69"/>
      <c r="H8" s="69"/>
    </row>
    <row r="9" spans="1:8" x14ac:dyDescent="0.2">
      <c r="A9" s="71" t="s">
        <v>21</v>
      </c>
      <c r="B9" s="71"/>
      <c r="C9" s="71"/>
      <c r="D9" s="71"/>
      <c r="E9" s="71"/>
      <c r="F9" s="71"/>
      <c r="G9" s="71"/>
      <c r="H9" s="71"/>
    </row>
    <row r="10" spans="1:8" ht="13.5" thickBot="1" x14ac:dyDescent="0.25">
      <c r="A10" s="8" t="s">
        <v>3</v>
      </c>
      <c r="H10" s="15" t="s">
        <v>3</v>
      </c>
    </row>
    <row r="11" spans="1:8" ht="12.75" customHeight="1" x14ac:dyDescent="0.2">
      <c r="A11" s="65" t="s">
        <v>15</v>
      </c>
      <c r="B11" s="65" t="s">
        <v>23</v>
      </c>
      <c r="C11" s="65" t="s">
        <v>59</v>
      </c>
      <c r="D11" s="72" t="s">
        <v>60</v>
      </c>
      <c r="E11" s="59" t="s">
        <v>4</v>
      </c>
      <c r="F11" s="59" t="s">
        <v>4</v>
      </c>
      <c r="G11" s="59" t="s">
        <v>4</v>
      </c>
      <c r="H11" s="59" t="s">
        <v>4</v>
      </c>
    </row>
    <row r="12" spans="1:8" x14ac:dyDescent="0.2">
      <c r="A12" s="66"/>
      <c r="B12" s="66"/>
      <c r="C12" s="66"/>
      <c r="D12" s="73"/>
      <c r="E12" s="60" t="s">
        <v>5</v>
      </c>
      <c r="F12" s="60" t="s">
        <v>5</v>
      </c>
      <c r="G12" s="60" t="s">
        <v>5</v>
      </c>
      <c r="H12" s="60" t="s">
        <v>5</v>
      </c>
    </row>
    <row r="13" spans="1:8" ht="26.25" thickBot="1" x14ac:dyDescent="0.25">
      <c r="A13" s="67"/>
      <c r="B13" s="67"/>
      <c r="C13" s="67"/>
      <c r="D13" s="74"/>
      <c r="E13" s="61" t="s">
        <v>61</v>
      </c>
      <c r="F13" s="62" t="s">
        <v>62</v>
      </c>
      <c r="G13" s="62" t="s">
        <v>63</v>
      </c>
      <c r="H13" s="62" t="s">
        <v>64</v>
      </c>
    </row>
    <row r="14" spans="1:8" ht="39" thickBot="1" x14ac:dyDescent="0.25">
      <c r="A14" s="54" t="s">
        <v>37</v>
      </c>
      <c r="B14" s="55" t="s">
        <v>38</v>
      </c>
      <c r="C14" s="56">
        <f t="shared" ref="C14:H14" si="0">C15+C16+C17+C18+C19+C20+C21</f>
        <v>31539600</v>
      </c>
      <c r="D14" s="56">
        <f t="shared" si="0"/>
        <v>34887978</v>
      </c>
      <c r="E14" s="56">
        <f t="shared" si="0"/>
        <v>7183678</v>
      </c>
      <c r="F14" s="56">
        <f t="shared" si="0"/>
        <v>14223985</v>
      </c>
      <c r="G14" s="56">
        <f t="shared" si="0"/>
        <v>22264775</v>
      </c>
      <c r="H14" s="56">
        <f t="shared" si="0"/>
        <v>0</v>
      </c>
    </row>
    <row r="15" spans="1:8" ht="39" thickBot="1" x14ac:dyDescent="0.25">
      <c r="A15" s="57" t="s">
        <v>39</v>
      </c>
      <c r="B15" s="58" t="s">
        <v>40</v>
      </c>
      <c r="C15" s="50">
        <f>Прог!B18</f>
        <v>8391200</v>
      </c>
      <c r="D15" s="50">
        <f>Прог!C18</f>
        <v>10003505</v>
      </c>
      <c r="E15" s="50">
        <f>Прог!D18</f>
        <v>1974582</v>
      </c>
      <c r="F15" s="50">
        <f>Прог!E18</f>
        <v>3924922</v>
      </c>
      <c r="G15" s="50">
        <f>Прог!F18</f>
        <v>5996259</v>
      </c>
      <c r="H15" s="50">
        <f>Прог!G18</f>
        <v>0</v>
      </c>
    </row>
    <row r="16" spans="1:8" ht="39" thickBot="1" x14ac:dyDescent="0.25">
      <c r="A16" s="57" t="s">
        <v>41</v>
      </c>
      <c r="B16" s="58" t="s">
        <v>42</v>
      </c>
      <c r="C16" s="50">
        <f>Прог!B34</f>
        <v>3957200</v>
      </c>
      <c r="D16" s="50">
        <f>Прог!C34</f>
        <v>4925921</v>
      </c>
      <c r="E16" s="50">
        <f>Прог!D34</f>
        <v>943684</v>
      </c>
      <c r="F16" s="50">
        <f>Прог!E34</f>
        <v>1752417</v>
      </c>
      <c r="G16" s="50">
        <f>Прог!F34</f>
        <v>3634905</v>
      </c>
      <c r="H16" s="50">
        <f>Прог!G34</f>
        <v>0</v>
      </c>
    </row>
    <row r="17" spans="1:8" ht="39" thickBot="1" x14ac:dyDescent="0.25">
      <c r="A17" s="57" t="s">
        <v>43</v>
      </c>
      <c r="B17" s="58" t="s">
        <v>44</v>
      </c>
      <c r="C17" s="50">
        <f>Прог!B50</f>
        <v>2408600</v>
      </c>
      <c r="D17" s="50">
        <f>Прог!C50</f>
        <v>2363246</v>
      </c>
      <c r="E17" s="50">
        <f>Прог!D50</f>
        <v>448895</v>
      </c>
      <c r="F17" s="50">
        <f>Прог!E50</f>
        <v>1093970</v>
      </c>
      <c r="G17" s="50">
        <f>Прог!F50</f>
        <v>1564646</v>
      </c>
      <c r="H17" s="50">
        <f>Прог!G50</f>
        <v>0</v>
      </c>
    </row>
    <row r="18" spans="1:8" ht="51.75" thickBot="1" x14ac:dyDescent="0.25">
      <c r="A18" s="57" t="s">
        <v>45</v>
      </c>
      <c r="B18" s="58" t="s">
        <v>46</v>
      </c>
      <c r="C18" s="50">
        <f>Прог!B66</f>
        <v>9046700</v>
      </c>
      <c r="D18" s="50">
        <f>Прог!C66</f>
        <v>10309320</v>
      </c>
      <c r="E18" s="50">
        <f>Прог!D66</f>
        <v>2304611</v>
      </c>
      <c r="F18" s="50">
        <f>Прог!E66</f>
        <v>4455169</v>
      </c>
      <c r="G18" s="50">
        <f>Прог!F66</f>
        <v>6598331</v>
      </c>
      <c r="H18" s="50">
        <f>Прог!G66</f>
        <v>0</v>
      </c>
    </row>
    <row r="19" spans="1:8" ht="51.75" thickBot="1" x14ac:dyDescent="0.25">
      <c r="A19" s="57" t="s">
        <v>47</v>
      </c>
      <c r="B19" s="58" t="s">
        <v>48</v>
      </c>
      <c r="C19" s="50">
        <f>Прог!B83</f>
        <v>1968400</v>
      </c>
      <c r="D19" s="50">
        <f>Прог!C83</f>
        <v>1763802</v>
      </c>
      <c r="E19" s="50">
        <f>Прог!D83</f>
        <v>430645</v>
      </c>
      <c r="F19" s="50">
        <f>Прог!E83</f>
        <v>853087</v>
      </c>
      <c r="G19" s="50">
        <f>Прог!F83</f>
        <v>1255751</v>
      </c>
      <c r="H19" s="50">
        <f>Прог!G83</f>
        <v>0</v>
      </c>
    </row>
    <row r="20" spans="1:8" ht="26.25" thickBot="1" x14ac:dyDescent="0.25">
      <c r="A20" s="57" t="s">
        <v>49</v>
      </c>
      <c r="B20" s="58" t="s">
        <v>50</v>
      </c>
      <c r="C20" s="50">
        <f>Прог!B99</f>
        <v>4943800</v>
      </c>
      <c r="D20" s="50">
        <f>Прог!C99</f>
        <v>4851499</v>
      </c>
      <c r="E20" s="50">
        <f>Прог!D99</f>
        <v>960503</v>
      </c>
      <c r="F20" s="50">
        <f>Прог!E99</f>
        <v>1921053</v>
      </c>
      <c r="G20" s="50">
        <f>Прог!F99</f>
        <v>2887493</v>
      </c>
      <c r="H20" s="50">
        <f>Прог!G99</f>
        <v>0</v>
      </c>
    </row>
    <row r="21" spans="1:8" ht="26.25" thickBot="1" x14ac:dyDescent="0.25">
      <c r="A21" s="57" t="s">
        <v>51</v>
      </c>
      <c r="B21" s="58" t="s">
        <v>52</v>
      </c>
      <c r="C21" s="50">
        <f>Прог!B117</f>
        <v>823700</v>
      </c>
      <c r="D21" s="50">
        <f>Прог!C117</f>
        <v>670685</v>
      </c>
      <c r="E21" s="50">
        <f>Прог!D117</f>
        <v>120758</v>
      </c>
      <c r="F21" s="50">
        <f>Прог!E117</f>
        <v>223367</v>
      </c>
      <c r="G21" s="50">
        <f>Прог!F117</f>
        <v>327390</v>
      </c>
      <c r="H21" s="50">
        <f>Прог!G117</f>
        <v>0</v>
      </c>
    </row>
    <row r="22" spans="1:8" ht="39" thickBot="1" x14ac:dyDescent="0.25">
      <c r="A22" s="54" t="s">
        <v>53</v>
      </c>
      <c r="B22" s="55" t="s">
        <v>54</v>
      </c>
      <c r="C22" s="56">
        <f t="shared" ref="C22:H22" si="1">C23</f>
        <v>13526300</v>
      </c>
      <c r="D22" s="56">
        <f t="shared" si="1"/>
        <v>16862116</v>
      </c>
      <c r="E22" s="56">
        <f t="shared" si="1"/>
        <v>2537387</v>
      </c>
      <c r="F22" s="56">
        <f t="shared" si="1"/>
        <v>6067557</v>
      </c>
      <c r="G22" s="56">
        <f t="shared" si="1"/>
        <v>8996505</v>
      </c>
      <c r="H22" s="56">
        <f t="shared" si="1"/>
        <v>0</v>
      </c>
    </row>
    <row r="23" spans="1:8" ht="39" thickBot="1" x14ac:dyDescent="0.25">
      <c r="A23" s="57" t="s">
        <v>55</v>
      </c>
      <c r="B23" s="58" t="s">
        <v>56</v>
      </c>
      <c r="C23" s="50">
        <f>Прог!B134</f>
        <v>13526300</v>
      </c>
      <c r="D23" s="50">
        <f>Прог!C134</f>
        <v>16862116</v>
      </c>
      <c r="E23" s="50">
        <f>Прог!D134</f>
        <v>2537387</v>
      </c>
      <c r="F23" s="50">
        <f>Прог!E134</f>
        <v>6067557</v>
      </c>
      <c r="G23" s="50">
        <f>Прог!F134</f>
        <v>8996505</v>
      </c>
      <c r="H23" s="50">
        <f>Прог!G134</f>
        <v>0</v>
      </c>
    </row>
    <row r="24" spans="1:8" ht="13.5" thickBot="1" x14ac:dyDescent="0.25">
      <c r="A24" s="13"/>
      <c r="B24" s="11"/>
      <c r="C24" s="56"/>
      <c r="D24" s="56"/>
      <c r="E24" s="56"/>
      <c r="F24" s="56"/>
      <c r="G24" s="56"/>
      <c r="H24" s="56"/>
    </row>
    <row r="25" spans="1:8" ht="13.5" thickBot="1" x14ac:dyDescent="0.25">
      <c r="A25" s="54" t="s">
        <v>57</v>
      </c>
      <c r="B25" s="10" t="s">
        <v>16</v>
      </c>
      <c r="C25" s="50">
        <f>Прог!B151</f>
        <v>19579900</v>
      </c>
      <c r="D25" s="50">
        <f>Прог!C151</f>
        <v>19845331</v>
      </c>
      <c r="E25" s="50">
        <f>Прог!D151</f>
        <v>4278273</v>
      </c>
      <c r="F25" s="50">
        <f>Прог!E151</f>
        <v>8415171</v>
      </c>
      <c r="G25" s="50">
        <f>Прог!F151</f>
        <v>12413351</v>
      </c>
      <c r="H25" s="50">
        <f>Прог!G151</f>
        <v>0</v>
      </c>
    </row>
    <row r="26" spans="1:8" ht="13.5" thickBot="1" x14ac:dyDescent="0.25">
      <c r="A26" s="12"/>
      <c r="B26" s="10" t="s">
        <v>17</v>
      </c>
      <c r="C26" s="56">
        <f t="shared" ref="C26:H26" si="2">C14+C22+C25</f>
        <v>64645800</v>
      </c>
      <c r="D26" s="56">
        <f t="shared" si="2"/>
        <v>71595425</v>
      </c>
      <c r="E26" s="56">
        <f t="shared" si="2"/>
        <v>13999338</v>
      </c>
      <c r="F26" s="56">
        <f t="shared" si="2"/>
        <v>28706713</v>
      </c>
      <c r="G26" s="56">
        <f t="shared" si="2"/>
        <v>43674631</v>
      </c>
      <c r="H26" s="56">
        <f t="shared" si="2"/>
        <v>0</v>
      </c>
    </row>
    <row r="27" spans="1:8" x14ac:dyDescent="0.2">
      <c r="A27" s="51"/>
      <c r="B27" s="52"/>
      <c r="C27" s="53"/>
      <c r="D27" s="53"/>
      <c r="E27" s="53"/>
      <c r="F27" s="53"/>
      <c r="G27" s="53"/>
      <c r="H27" s="53"/>
    </row>
    <row r="28" spans="1:8" ht="12.75" customHeight="1" x14ac:dyDescent="0.2">
      <c r="A28" s="64" t="s">
        <v>58</v>
      </c>
      <c r="B28" s="64"/>
      <c r="C28" s="64"/>
      <c r="D28" s="64"/>
      <c r="E28" s="64"/>
      <c r="F28" s="64"/>
      <c r="G28" s="64"/>
      <c r="H28" s="64"/>
    </row>
    <row r="29" spans="1:8" s="17" customFormat="1" ht="24.7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ht="24" customHeight="1" x14ac:dyDescent="0.2">
      <c r="A30" s="18"/>
      <c r="B30" s="18"/>
      <c r="C30" s="18"/>
      <c r="D30" s="18"/>
      <c r="E30" s="18"/>
      <c r="F30" s="18"/>
      <c r="G30" s="18"/>
      <c r="H30" s="18"/>
    </row>
  </sheetData>
  <mergeCells count="11">
    <mergeCell ref="A28:H28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5"/>
  <sheetViews>
    <sheetView tabSelected="1" zoomScale="115" zoomScaleNormal="115" workbookViewId="0">
      <selection activeCell="A4" sqref="A4:G4"/>
    </sheetView>
  </sheetViews>
  <sheetFormatPr defaultRowHeight="12.75" x14ac:dyDescent="0.2"/>
  <cols>
    <col min="1" max="1" width="51.6640625" customWidth="1"/>
    <col min="2" max="2" width="15.1640625" customWidth="1"/>
    <col min="3" max="3" width="13.6640625" customWidth="1"/>
    <col min="4" max="4" width="12.83203125" customWidth="1"/>
    <col min="5" max="5" width="11.83203125" customWidth="1"/>
    <col min="6" max="6" width="15" customWidth="1"/>
    <col min="7" max="7" width="13.5" customWidth="1"/>
  </cols>
  <sheetData>
    <row r="3" spans="1:7" ht="15.75" x14ac:dyDescent="0.2">
      <c r="A3" s="68" t="s">
        <v>0</v>
      </c>
      <c r="B3" s="68"/>
      <c r="C3" s="68"/>
      <c r="D3" s="68"/>
      <c r="E3" s="68"/>
      <c r="F3" s="68"/>
      <c r="G3" s="68"/>
    </row>
    <row r="4" spans="1:7" ht="10.5" customHeight="1" x14ac:dyDescent="0.2">
      <c r="A4" s="69" t="s">
        <v>67</v>
      </c>
      <c r="B4" s="69"/>
      <c r="C4" s="69"/>
      <c r="D4" s="69"/>
      <c r="E4" s="69"/>
      <c r="F4" s="69"/>
      <c r="G4" s="69"/>
    </row>
    <row r="5" spans="1:7" ht="21.75" customHeight="1" thickBot="1" x14ac:dyDescent="0.25">
      <c r="A5" s="88" t="s">
        <v>1</v>
      </c>
      <c r="B5" s="88"/>
      <c r="C5" s="88"/>
      <c r="D5" s="88"/>
      <c r="E5" s="88"/>
      <c r="F5" s="88"/>
      <c r="G5" s="88"/>
    </row>
    <row r="6" spans="1:7" ht="16.5" customHeight="1" thickBot="1" x14ac:dyDescent="0.25">
      <c r="A6" s="75" t="s">
        <v>24</v>
      </c>
      <c r="B6" s="76"/>
      <c r="C6" s="76"/>
      <c r="D6" s="76"/>
      <c r="E6" s="76"/>
      <c r="F6" s="76"/>
      <c r="G6" s="77"/>
    </row>
    <row r="7" spans="1:7" ht="12.75" customHeight="1" x14ac:dyDescent="0.2">
      <c r="A7" s="20" t="s">
        <v>2</v>
      </c>
      <c r="B7" s="78" t="s">
        <v>65</v>
      </c>
      <c r="C7" s="81" t="s">
        <v>60</v>
      </c>
      <c r="D7" s="9" t="s">
        <v>4</v>
      </c>
      <c r="E7" s="9" t="s">
        <v>4</v>
      </c>
      <c r="F7" s="9" t="s">
        <v>4</v>
      </c>
      <c r="G7" s="9" t="s">
        <v>4</v>
      </c>
    </row>
    <row r="8" spans="1:7" x14ac:dyDescent="0.2">
      <c r="A8" s="20" t="s">
        <v>3</v>
      </c>
      <c r="B8" s="79"/>
      <c r="C8" s="82"/>
      <c r="D8" s="1" t="s">
        <v>5</v>
      </c>
      <c r="E8" s="1" t="s">
        <v>5</v>
      </c>
      <c r="F8" s="1" t="s">
        <v>5</v>
      </c>
      <c r="G8" s="1" t="s">
        <v>5</v>
      </c>
    </row>
    <row r="9" spans="1:7" ht="39" customHeight="1" thickBot="1" x14ac:dyDescent="0.25">
      <c r="A9" s="21"/>
      <c r="B9" s="80"/>
      <c r="C9" s="83"/>
      <c r="D9" s="14" t="s">
        <v>61</v>
      </c>
      <c r="E9" s="2" t="s">
        <v>62</v>
      </c>
      <c r="F9" s="2" t="s">
        <v>63</v>
      </c>
      <c r="G9" s="2" t="s">
        <v>64</v>
      </c>
    </row>
    <row r="10" spans="1:7" ht="13.5" thickBot="1" x14ac:dyDescent="0.25">
      <c r="A10" s="22" t="s">
        <v>6</v>
      </c>
      <c r="B10" s="23">
        <f>B12+B13+B14</f>
        <v>8391200</v>
      </c>
      <c r="C10" s="23">
        <f t="shared" ref="C10:G10" si="0">C12+C13+C14</f>
        <v>10003505</v>
      </c>
      <c r="D10" s="23">
        <f t="shared" si="0"/>
        <v>1974582</v>
      </c>
      <c r="E10" s="23">
        <f t="shared" si="0"/>
        <v>3924922</v>
      </c>
      <c r="F10" s="23">
        <f t="shared" si="0"/>
        <v>5996259</v>
      </c>
      <c r="G10" s="23">
        <f t="shared" si="0"/>
        <v>0</v>
      </c>
    </row>
    <row r="11" spans="1:7" ht="13.5" thickBot="1" x14ac:dyDescent="0.25">
      <c r="A11" s="24" t="s">
        <v>7</v>
      </c>
      <c r="B11" s="25"/>
      <c r="C11" s="25"/>
      <c r="D11" s="25"/>
      <c r="E11" s="25"/>
      <c r="F11" s="25"/>
      <c r="G11" s="25"/>
    </row>
    <row r="12" spans="1:7" ht="13.5" thickBot="1" x14ac:dyDescent="0.25">
      <c r="A12" s="26" t="s">
        <v>8</v>
      </c>
      <c r="B12" s="27">
        <v>6003600</v>
      </c>
      <c r="C12" s="27">
        <v>5920955</v>
      </c>
      <c r="D12" s="27">
        <v>1464615</v>
      </c>
      <c r="E12" s="27">
        <v>2901164</v>
      </c>
      <c r="F12" s="27">
        <v>4327538</v>
      </c>
      <c r="G12" s="27"/>
    </row>
    <row r="13" spans="1:7" ht="13.5" thickBot="1" x14ac:dyDescent="0.25">
      <c r="A13" s="26" t="s">
        <v>9</v>
      </c>
      <c r="B13" s="27">
        <v>2236700</v>
      </c>
      <c r="C13" s="27">
        <v>3620050</v>
      </c>
      <c r="D13" s="27">
        <v>507662</v>
      </c>
      <c r="E13" s="27">
        <v>1004473</v>
      </c>
      <c r="F13" s="27">
        <v>1598944</v>
      </c>
      <c r="G13" s="27"/>
    </row>
    <row r="14" spans="1:7" ht="13.5" thickBot="1" x14ac:dyDescent="0.25">
      <c r="A14" s="26" t="s">
        <v>10</v>
      </c>
      <c r="B14" s="27">
        <v>150900</v>
      </c>
      <c r="C14" s="27">
        <v>462500</v>
      </c>
      <c r="D14" s="27">
        <v>2305</v>
      </c>
      <c r="E14" s="27">
        <v>19285</v>
      </c>
      <c r="F14" s="27">
        <v>69777</v>
      </c>
      <c r="G14" s="27"/>
    </row>
    <row r="15" spans="1:7" ht="14.25" thickBot="1" x14ac:dyDescent="0.25">
      <c r="A15" s="28"/>
      <c r="B15" s="25"/>
      <c r="C15" s="25"/>
      <c r="D15" s="25"/>
      <c r="E15" s="25"/>
      <c r="F15" s="25"/>
      <c r="G15" s="25"/>
    </row>
    <row r="16" spans="1:7" s="16" customFormat="1" ht="24.75" customHeight="1" thickBot="1" x14ac:dyDescent="0.25">
      <c r="A16" s="22" t="s">
        <v>25</v>
      </c>
      <c r="B16" s="23">
        <f>B17</f>
        <v>0</v>
      </c>
      <c r="C16" s="23">
        <f t="shared" ref="C16:G16" si="1">C17</f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thickBot="1" x14ac:dyDescent="0.25">
      <c r="A17" s="26"/>
      <c r="B17" s="25"/>
      <c r="C17" s="25"/>
      <c r="D17" s="25"/>
      <c r="E17" s="25"/>
      <c r="F17" s="25"/>
      <c r="G17" s="25"/>
    </row>
    <row r="18" spans="1:7" ht="14.25" customHeight="1" thickBot="1" x14ac:dyDescent="0.25">
      <c r="A18" s="22" t="s">
        <v>12</v>
      </c>
      <c r="B18" s="23">
        <f t="shared" ref="B18:G18" si="2">B10+B16</f>
        <v>8391200</v>
      </c>
      <c r="C18" s="23">
        <f t="shared" si="2"/>
        <v>10003505</v>
      </c>
      <c r="D18" s="23">
        <f t="shared" si="2"/>
        <v>1974582</v>
      </c>
      <c r="E18" s="23">
        <f t="shared" si="2"/>
        <v>3924922</v>
      </c>
      <c r="F18" s="23">
        <f t="shared" si="2"/>
        <v>5996259</v>
      </c>
      <c r="G18" s="23">
        <f t="shared" si="2"/>
        <v>0</v>
      </c>
    </row>
    <row r="19" spans="1:7" ht="13.5" thickBot="1" x14ac:dyDescent="0.25">
      <c r="A19" s="24"/>
      <c r="B19" s="25"/>
      <c r="C19" s="25"/>
      <c r="D19" s="25"/>
      <c r="E19" s="25"/>
      <c r="F19" s="25"/>
      <c r="G19" s="25"/>
    </row>
    <row r="20" spans="1:7" ht="13.5" thickBot="1" x14ac:dyDescent="0.25">
      <c r="A20" s="24" t="s">
        <v>13</v>
      </c>
      <c r="B20" s="25">
        <v>252</v>
      </c>
      <c r="C20" s="25">
        <v>248</v>
      </c>
      <c r="D20" s="25">
        <v>228</v>
      </c>
      <c r="E20" s="25">
        <v>232</v>
      </c>
      <c r="F20" s="25">
        <v>231</v>
      </c>
      <c r="G20" s="25"/>
    </row>
    <row r="21" spans="1:7" ht="20.25" customHeight="1" thickBot="1" x14ac:dyDescent="0.25">
      <c r="A21" s="29"/>
      <c r="B21" s="30"/>
      <c r="C21" s="30"/>
      <c r="D21" s="30"/>
      <c r="E21" s="31"/>
      <c r="F21" s="31"/>
      <c r="G21" s="31"/>
    </row>
    <row r="22" spans="1:7" ht="18.75" customHeight="1" thickBot="1" x14ac:dyDescent="0.25">
      <c r="A22" s="75" t="s">
        <v>26</v>
      </c>
      <c r="B22" s="76"/>
      <c r="C22" s="76"/>
      <c r="D22" s="76"/>
      <c r="E22" s="76"/>
      <c r="F22" s="76"/>
      <c r="G22" s="77"/>
    </row>
    <row r="23" spans="1:7" ht="12.75" customHeight="1" x14ac:dyDescent="0.2">
      <c r="A23" s="20" t="s">
        <v>2</v>
      </c>
      <c r="B23" s="78" t="s">
        <v>65</v>
      </c>
      <c r="C23" s="81" t="s">
        <v>60</v>
      </c>
      <c r="D23" s="9" t="s">
        <v>4</v>
      </c>
      <c r="E23" s="9" t="s">
        <v>4</v>
      </c>
      <c r="F23" s="9" t="s">
        <v>4</v>
      </c>
      <c r="G23" s="9" t="s">
        <v>4</v>
      </c>
    </row>
    <row r="24" spans="1:7" ht="12.75" customHeight="1" x14ac:dyDescent="0.2">
      <c r="A24" s="20" t="s">
        <v>3</v>
      </c>
      <c r="B24" s="79"/>
      <c r="C24" s="82"/>
      <c r="D24" s="1" t="s">
        <v>5</v>
      </c>
      <c r="E24" s="1" t="s">
        <v>5</v>
      </c>
      <c r="F24" s="1" t="s">
        <v>5</v>
      </c>
      <c r="G24" s="1" t="s">
        <v>5</v>
      </c>
    </row>
    <row r="25" spans="1:7" ht="12.75" customHeight="1" thickBot="1" x14ac:dyDescent="0.25">
      <c r="A25" s="21"/>
      <c r="B25" s="80"/>
      <c r="C25" s="83"/>
      <c r="D25" s="14" t="s">
        <v>61</v>
      </c>
      <c r="E25" s="2" t="s">
        <v>62</v>
      </c>
      <c r="F25" s="2" t="s">
        <v>63</v>
      </c>
      <c r="G25" s="2" t="s">
        <v>64</v>
      </c>
    </row>
    <row r="26" spans="1:7" ht="12.75" customHeight="1" thickBot="1" x14ac:dyDescent="0.25">
      <c r="A26" s="22" t="s">
        <v>6</v>
      </c>
      <c r="B26" s="23">
        <f>B28+B29+B30</f>
        <v>3957200</v>
      </c>
      <c r="C26" s="23">
        <f t="shared" ref="C26:G26" si="3">C28+C29+C30</f>
        <v>4925921</v>
      </c>
      <c r="D26" s="23">
        <f t="shared" si="3"/>
        <v>943684</v>
      </c>
      <c r="E26" s="23">
        <f t="shared" si="3"/>
        <v>1752417</v>
      </c>
      <c r="F26" s="23">
        <f t="shared" si="3"/>
        <v>3634905</v>
      </c>
      <c r="G26" s="23">
        <f t="shared" si="3"/>
        <v>0</v>
      </c>
    </row>
    <row r="27" spans="1:7" ht="12.75" customHeight="1" thickBot="1" x14ac:dyDescent="0.25">
      <c r="A27" s="24" t="s">
        <v>7</v>
      </c>
      <c r="B27" s="25"/>
      <c r="C27" s="25"/>
      <c r="D27" s="25"/>
      <c r="E27" s="25"/>
      <c r="F27" s="25"/>
      <c r="G27" s="25"/>
    </row>
    <row r="28" spans="1:7" ht="12.75" customHeight="1" thickBot="1" x14ac:dyDescent="0.25">
      <c r="A28" s="26" t="s">
        <v>8</v>
      </c>
      <c r="B28" s="25">
        <v>3088000</v>
      </c>
      <c r="C28" s="25">
        <v>2992037</v>
      </c>
      <c r="D28" s="25">
        <v>719664</v>
      </c>
      <c r="E28" s="25">
        <v>1453134</v>
      </c>
      <c r="F28" s="25">
        <v>2167130</v>
      </c>
      <c r="G28" s="25"/>
    </row>
    <row r="29" spans="1:7" ht="12.75" customHeight="1" thickBot="1" x14ac:dyDescent="0.25">
      <c r="A29" s="26" t="s">
        <v>9</v>
      </c>
      <c r="B29" s="25">
        <v>867000</v>
      </c>
      <c r="C29" s="25">
        <v>827489</v>
      </c>
      <c r="D29" s="25">
        <v>221820</v>
      </c>
      <c r="E29" s="25">
        <v>294862</v>
      </c>
      <c r="F29" s="25">
        <v>371691</v>
      </c>
      <c r="G29" s="25"/>
    </row>
    <row r="30" spans="1:7" ht="12.75" customHeight="1" thickBot="1" x14ac:dyDescent="0.25">
      <c r="A30" s="26" t="s">
        <v>10</v>
      </c>
      <c r="B30" s="25">
        <v>2200</v>
      </c>
      <c r="C30" s="25">
        <v>1106395</v>
      </c>
      <c r="D30" s="25">
        <v>2200</v>
      </c>
      <c r="E30" s="25">
        <v>4421</v>
      </c>
      <c r="F30" s="25">
        <v>1096084</v>
      </c>
      <c r="G30" s="25"/>
    </row>
    <row r="31" spans="1:7" ht="12.75" customHeight="1" thickBot="1" x14ac:dyDescent="0.25">
      <c r="A31" s="28"/>
      <c r="B31" s="25"/>
      <c r="C31" s="25"/>
      <c r="D31" s="25"/>
      <c r="E31" s="25"/>
      <c r="F31" s="25"/>
      <c r="G31" s="25"/>
    </row>
    <row r="32" spans="1:7" ht="25.5" customHeight="1" thickBot="1" x14ac:dyDescent="0.25">
      <c r="A32" s="22" t="s">
        <v>25</v>
      </c>
      <c r="B32" s="23">
        <f>B33</f>
        <v>0</v>
      </c>
      <c r="C32" s="23">
        <f t="shared" ref="C32:G32" si="4">C33</f>
        <v>0</v>
      </c>
      <c r="D32" s="23">
        <f t="shared" si="4"/>
        <v>0</v>
      </c>
      <c r="E32" s="23">
        <f t="shared" si="4"/>
        <v>0</v>
      </c>
      <c r="F32" s="23">
        <f t="shared" si="4"/>
        <v>0</v>
      </c>
      <c r="G32" s="23">
        <f t="shared" si="4"/>
        <v>0</v>
      </c>
    </row>
    <row r="33" spans="1:7" ht="12.75" customHeight="1" thickBot="1" x14ac:dyDescent="0.25">
      <c r="A33" s="24"/>
      <c r="B33" s="25"/>
      <c r="C33" s="25"/>
      <c r="D33" s="25"/>
      <c r="E33" s="25"/>
      <c r="F33" s="25"/>
      <c r="G33" s="25"/>
    </row>
    <row r="34" spans="1:7" ht="12.75" customHeight="1" thickBot="1" x14ac:dyDescent="0.25">
      <c r="A34" s="22" t="s">
        <v>12</v>
      </c>
      <c r="B34" s="23">
        <f t="shared" ref="B34:G34" si="5">B26+B32</f>
        <v>3957200</v>
      </c>
      <c r="C34" s="23">
        <f t="shared" si="5"/>
        <v>4925921</v>
      </c>
      <c r="D34" s="23">
        <f t="shared" si="5"/>
        <v>943684</v>
      </c>
      <c r="E34" s="23">
        <f t="shared" si="5"/>
        <v>1752417</v>
      </c>
      <c r="F34" s="23">
        <f t="shared" si="5"/>
        <v>3634905</v>
      </c>
      <c r="G34" s="23">
        <f t="shared" si="5"/>
        <v>0</v>
      </c>
    </row>
    <row r="35" spans="1:7" ht="12.75" customHeight="1" thickBot="1" x14ac:dyDescent="0.25">
      <c r="A35" s="24"/>
      <c r="B35" s="25"/>
      <c r="C35" s="25"/>
      <c r="D35" s="25"/>
      <c r="E35" s="25"/>
      <c r="F35" s="25"/>
      <c r="G35" s="25"/>
    </row>
    <row r="36" spans="1:7" ht="12.75" customHeight="1" thickBot="1" x14ac:dyDescent="0.25">
      <c r="A36" s="24" t="s">
        <v>13</v>
      </c>
      <c r="B36" s="25">
        <v>135</v>
      </c>
      <c r="C36" s="25">
        <v>130</v>
      </c>
      <c r="D36" s="25">
        <v>119</v>
      </c>
      <c r="E36" s="32">
        <v>123</v>
      </c>
      <c r="F36" s="32">
        <v>119</v>
      </c>
      <c r="G36" s="25"/>
    </row>
    <row r="37" spans="1:7" ht="12.75" customHeight="1" thickBot="1" x14ac:dyDescent="0.25">
      <c r="A37" s="29"/>
      <c r="B37" s="30"/>
      <c r="C37" s="30"/>
      <c r="D37" s="30"/>
      <c r="E37" s="30"/>
      <c r="F37" s="30"/>
      <c r="G37" s="30"/>
    </row>
    <row r="38" spans="1:7" ht="12.75" customHeight="1" thickBot="1" x14ac:dyDescent="0.25">
      <c r="A38" s="84" t="s">
        <v>27</v>
      </c>
      <c r="B38" s="85"/>
      <c r="C38" s="85"/>
      <c r="D38" s="85"/>
      <c r="E38" s="85"/>
      <c r="F38" s="85"/>
      <c r="G38" s="86"/>
    </row>
    <row r="39" spans="1:7" ht="12.75" customHeight="1" x14ac:dyDescent="0.2">
      <c r="A39" s="20" t="s">
        <v>2</v>
      </c>
      <c r="B39" s="78" t="s">
        <v>65</v>
      </c>
      <c r="C39" s="81" t="s">
        <v>60</v>
      </c>
      <c r="D39" s="9" t="s">
        <v>4</v>
      </c>
      <c r="E39" s="9" t="s">
        <v>4</v>
      </c>
      <c r="F39" s="9" t="s">
        <v>4</v>
      </c>
      <c r="G39" s="9" t="s">
        <v>4</v>
      </c>
    </row>
    <row r="40" spans="1:7" ht="12.75" customHeight="1" x14ac:dyDescent="0.2">
      <c r="A40" s="20" t="s">
        <v>3</v>
      </c>
      <c r="B40" s="79"/>
      <c r="C40" s="82"/>
      <c r="D40" s="1" t="s">
        <v>5</v>
      </c>
      <c r="E40" s="1" t="s">
        <v>5</v>
      </c>
      <c r="F40" s="1" t="s">
        <v>5</v>
      </c>
      <c r="G40" s="1" t="s">
        <v>5</v>
      </c>
    </row>
    <row r="41" spans="1:7" ht="12.75" customHeight="1" thickBot="1" x14ac:dyDescent="0.25">
      <c r="A41" s="21"/>
      <c r="B41" s="80"/>
      <c r="C41" s="83"/>
      <c r="D41" s="14" t="s">
        <v>61</v>
      </c>
      <c r="E41" s="2" t="s">
        <v>62</v>
      </c>
      <c r="F41" s="2" t="s">
        <v>63</v>
      </c>
      <c r="G41" s="2" t="s">
        <v>64</v>
      </c>
    </row>
    <row r="42" spans="1:7" ht="12.75" customHeight="1" thickBot="1" x14ac:dyDescent="0.25">
      <c r="A42" s="33" t="s">
        <v>6</v>
      </c>
      <c r="B42" s="23">
        <f>B44+B45+B46</f>
        <v>2408600</v>
      </c>
      <c r="C42" s="23">
        <f t="shared" ref="C42:G42" si="6">C44+C45+C46</f>
        <v>2363246</v>
      </c>
      <c r="D42" s="23">
        <f t="shared" si="6"/>
        <v>448895</v>
      </c>
      <c r="E42" s="23">
        <f t="shared" si="6"/>
        <v>1093970</v>
      </c>
      <c r="F42" s="23">
        <f t="shared" si="6"/>
        <v>1564646</v>
      </c>
      <c r="G42" s="23">
        <f t="shared" si="6"/>
        <v>0</v>
      </c>
    </row>
    <row r="43" spans="1:7" ht="12.75" customHeight="1" thickBot="1" x14ac:dyDescent="0.25">
      <c r="A43" s="34" t="s">
        <v>7</v>
      </c>
      <c r="B43" s="35"/>
      <c r="C43" s="35"/>
      <c r="D43" s="35"/>
      <c r="E43" s="35"/>
      <c r="F43" s="35"/>
      <c r="G43" s="35"/>
    </row>
    <row r="44" spans="1:7" ht="12.75" customHeight="1" thickBot="1" x14ac:dyDescent="0.25">
      <c r="A44" s="36" t="s">
        <v>8</v>
      </c>
      <c r="B44" s="35">
        <v>1860700</v>
      </c>
      <c r="C44" s="35">
        <v>1864478</v>
      </c>
      <c r="D44" s="35">
        <v>420121</v>
      </c>
      <c r="E44" s="35">
        <v>837244</v>
      </c>
      <c r="F44" s="35">
        <v>1273854</v>
      </c>
      <c r="G44" s="35"/>
    </row>
    <row r="45" spans="1:7" ht="12.75" customHeight="1" thickBot="1" x14ac:dyDescent="0.25">
      <c r="A45" s="36" t="s">
        <v>9</v>
      </c>
      <c r="B45" s="35">
        <v>546400</v>
      </c>
      <c r="C45" s="35">
        <v>497303</v>
      </c>
      <c r="D45" s="35">
        <v>27310</v>
      </c>
      <c r="E45" s="35">
        <v>255262</v>
      </c>
      <c r="F45" s="35">
        <v>289328</v>
      </c>
      <c r="G45" s="35"/>
    </row>
    <row r="46" spans="1:7" ht="12.75" customHeight="1" thickBot="1" x14ac:dyDescent="0.25">
      <c r="A46" s="36" t="s">
        <v>10</v>
      </c>
      <c r="B46" s="35">
        <v>1500</v>
      </c>
      <c r="C46" s="35">
        <v>1465</v>
      </c>
      <c r="D46" s="35">
        <v>1464</v>
      </c>
      <c r="E46" s="35">
        <v>1464</v>
      </c>
      <c r="F46" s="35">
        <v>1464</v>
      </c>
      <c r="G46" s="35"/>
    </row>
    <row r="47" spans="1:7" ht="12.75" customHeight="1" thickBot="1" x14ac:dyDescent="0.25">
      <c r="A47" s="28"/>
      <c r="B47" s="25"/>
      <c r="C47" s="25"/>
      <c r="D47" s="25"/>
      <c r="E47" s="25"/>
      <c r="F47" s="25"/>
      <c r="G47" s="25"/>
    </row>
    <row r="48" spans="1:7" ht="12.75" customHeight="1" thickBot="1" x14ac:dyDescent="0.25">
      <c r="A48" s="33" t="s">
        <v>25</v>
      </c>
      <c r="B48" s="37">
        <f>B49</f>
        <v>0</v>
      </c>
      <c r="C48" s="37">
        <f t="shared" ref="C48:G48" si="7">C49</f>
        <v>0</v>
      </c>
      <c r="D48" s="37">
        <f t="shared" si="7"/>
        <v>0</v>
      </c>
      <c r="E48" s="37">
        <f t="shared" si="7"/>
        <v>0</v>
      </c>
      <c r="F48" s="37">
        <f t="shared" si="7"/>
        <v>0</v>
      </c>
      <c r="G48" s="37">
        <f t="shared" si="7"/>
        <v>0</v>
      </c>
    </row>
    <row r="49" spans="1:7" ht="12.75" customHeight="1" thickBot="1" x14ac:dyDescent="0.25">
      <c r="A49" s="34"/>
      <c r="B49" s="35"/>
      <c r="C49" s="35"/>
      <c r="D49" s="35"/>
      <c r="E49" s="35"/>
      <c r="F49" s="35"/>
      <c r="G49" s="35"/>
    </row>
    <row r="50" spans="1:7" ht="12.75" customHeight="1" thickBot="1" x14ac:dyDescent="0.25">
      <c r="A50" s="33" t="s">
        <v>12</v>
      </c>
      <c r="B50" s="23">
        <f>B42+B48</f>
        <v>2408600</v>
      </c>
      <c r="C50" s="23">
        <f>C42+C48</f>
        <v>2363246</v>
      </c>
      <c r="D50" s="23">
        <f t="shared" ref="D50:G50" si="8">D42+D48</f>
        <v>448895</v>
      </c>
      <c r="E50" s="23">
        <f t="shared" si="8"/>
        <v>1093970</v>
      </c>
      <c r="F50" s="23">
        <f t="shared" si="8"/>
        <v>1564646</v>
      </c>
      <c r="G50" s="23">
        <f t="shared" si="8"/>
        <v>0</v>
      </c>
    </row>
    <row r="51" spans="1:7" ht="12.75" customHeight="1" thickBot="1" x14ac:dyDescent="0.25">
      <c r="A51" s="34"/>
      <c r="B51" s="35"/>
      <c r="C51" s="35"/>
      <c r="D51" s="35"/>
      <c r="E51" s="35"/>
      <c r="F51" s="35"/>
      <c r="G51" s="35"/>
    </row>
    <row r="52" spans="1:7" ht="12.75" customHeight="1" thickBot="1" x14ac:dyDescent="0.25">
      <c r="A52" s="38" t="s">
        <v>13</v>
      </c>
      <c r="B52" s="39">
        <v>74</v>
      </c>
      <c r="C52" s="39">
        <v>76</v>
      </c>
      <c r="D52" s="39">
        <v>67</v>
      </c>
      <c r="E52" s="39">
        <v>67</v>
      </c>
      <c r="F52" s="40">
        <v>71</v>
      </c>
      <c r="G52" s="40"/>
    </row>
    <row r="53" spans="1:7" ht="12.75" customHeight="1" thickBot="1" x14ac:dyDescent="0.25">
      <c r="A53" s="41"/>
      <c r="B53" s="42"/>
      <c r="C53" s="42"/>
      <c r="D53" s="42"/>
      <c r="E53" s="43"/>
      <c r="F53" s="43"/>
      <c r="G53" s="43"/>
    </row>
    <row r="54" spans="1:7" ht="12.75" customHeight="1" thickBot="1" x14ac:dyDescent="0.25">
      <c r="A54" s="84" t="s">
        <v>28</v>
      </c>
      <c r="B54" s="85"/>
      <c r="C54" s="85"/>
      <c r="D54" s="85"/>
      <c r="E54" s="85"/>
      <c r="F54" s="85"/>
      <c r="G54" s="86"/>
    </row>
    <row r="55" spans="1:7" ht="12.75" customHeight="1" x14ac:dyDescent="0.2">
      <c r="A55" s="20" t="s">
        <v>2</v>
      </c>
      <c r="B55" s="78" t="s">
        <v>65</v>
      </c>
      <c r="C55" s="81" t="s">
        <v>60</v>
      </c>
      <c r="D55" s="9" t="s">
        <v>4</v>
      </c>
      <c r="E55" s="9" t="s">
        <v>4</v>
      </c>
      <c r="F55" s="9" t="s">
        <v>4</v>
      </c>
      <c r="G55" s="9" t="s">
        <v>4</v>
      </c>
    </row>
    <row r="56" spans="1:7" ht="12.75" customHeight="1" x14ac:dyDescent="0.2">
      <c r="A56" s="20" t="s">
        <v>3</v>
      </c>
      <c r="B56" s="79"/>
      <c r="C56" s="82"/>
      <c r="D56" s="1" t="s">
        <v>5</v>
      </c>
      <c r="E56" s="1" t="s">
        <v>5</v>
      </c>
      <c r="F56" s="1" t="s">
        <v>5</v>
      </c>
      <c r="G56" s="1" t="s">
        <v>5</v>
      </c>
    </row>
    <row r="57" spans="1:7" ht="12.75" customHeight="1" thickBot="1" x14ac:dyDescent="0.25">
      <c r="A57" s="21"/>
      <c r="B57" s="80"/>
      <c r="C57" s="83"/>
      <c r="D57" s="14" t="s">
        <v>61</v>
      </c>
      <c r="E57" s="2" t="s">
        <v>62</v>
      </c>
      <c r="F57" s="2" t="s">
        <v>63</v>
      </c>
      <c r="G57" s="2" t="s">
        <v>64</v>
      </c>
    </row>
    <row r="58" spans="1:7" ht="12.75" customHeight="1" thickBot="1" x14ac:dyDescent="0.25">
      <c r="A58" s="33" t="s">
        <v>6</v>
      </c>
      <c r="B58" s="23">
        <f>B60+B61+B62</f>
        <v>8896700</v>
      </c>
      <c r="C58" s="23">
        <f t="shared" ref="C58:G58" si="9">C60+C61+C62</f>
        <v>10159320</v>
      </c>
      <c r="D58" s="23">
        <f t="shared" si="9"/>
        <v>2274507</v>
      </c>
      <c r="E58" s="23">
        <f t="shared" si="9"/>
        <v>4403862</v>
      </c>
      <c r="F58" s="23">
        <f t="shared" si="9"/>
        <v>6487361</v>
      </c>
      <c r="G58" s="23">
        <f t="shared" si="9"/>
        <v>0</v>
      </c>
    </row>
    <row r="59" spans="1:7" ht="12.75" customHeight="1" thickBot="1" x14ac:dyDescent="0.25">
      <c r="A59" s="34" t="s">
        <v>7</v>
      </c>
      <c r="B59" s="35"/>
      <c r="C59" s="35"/>
      <c r="D59" s="35"/>
      <c r="E59" s="35"/>
      <c r="F59" s="35"/>
      <c r="G59" s="35"/>
    </row>
    <row r="60" spans="1:7" ht="12.75" customHeight="1" thickBot="1" x14ac:dyDescent="0.25">
      <c r="A60" s="36" t="s">
        <v>8</v>
      </c>
      <c r="B60" s="35">
        <v>5993700</v>
      </c>
      <c r="C60" s="35">
        <v>6521133</v>
      </c>
      <c r="D60" s="35">
        <v>1569821</v>
      </c>
      <c r="E60" s="35">
        <v>3178337</v>
      </c>
      <c r="F60" s="35">
        <v>4785717</v>
      </c>
      <c r="G60" s="35"/>
    </row>
    <row r="61" spans="1:7" ht="12.75" customHeight="1" thickBot="1" x14ac:dyDescent="0.25">
      <c r="A61" s="36" t="s">
        <v>9</v>
      </c>
      <c r="B61" s="35">
        <v>2705000</v>
      </c>
      <c r="C61" s="35">
        <f>2562096+244518+95300</f>
        <v>2901914</v>
      </c>
      <c r="D61" s="35">
        <v>629572</v>
      </c>
      <c r="E61" s="35">
        <v>1119271</v>
      </c>
      <c r="F61" s="35">
        <v>1463325</v>
      </c>
      <c r="G61" s="35"/>
    </row>
    <row r="62" spans="1:7" ht="12.75" customHeight="1" thickBot="1" x14ac:dyDescent="0.25">
      <c r="A62" s="36" t="s">
        <v>10</v>
      </c>
      <c r="B62" s="35">
        <v>198000</v>
      </c>
      <c r="C62" s="35">
        <v>736273</v>
      </c>
      <c r="D62" s="35">
        <v>75114</v>
      </c>
      <c r="E62" s="35">
        <v>106254</v>
      </c>
      <c r="F62" s="35">
        <v>238319</v>
      </c>
      <c r="G62" s="35"/>
    </row>
    <row r="63" spans="1:7" ht="12.75" customHeight="1" thickBot="1" x14ac:dyDescent="0.25">
      <c r="A63" s="28"/>
      <c r="B63" s="25"/>
      <c r="C63" s="25"/>
      <c r="D63" s="25"/>
      <c r="E63" s="25"/>
      <c r="F63" s="25"/>
      <c r="G63" s="25"/>
    </row>
    <row r="64" spans="1:7" ht="12.75" customHeight="1" thickBot="1" x14ac:dyDescent="0.25">
      <c r="A64" s="33" t="s">
        <v>25</v>
      </c>
      <c r="B64" s="37">
        <f>B65</f>
        <v>150000</v>
      </c>
      <c r="C64" s="37">
        <f t="shared" ref="C64:G64" si="10">C65</f>
        <v>150000</v>
      </c>
      <c r="D64" s="37">
        <f t="shared" si="10"/>
        <v>30104</v>
      </c>
      <c r="E64" s="37">
        <f t="shared" si="10"/>
        <v>51307</v>
      </c>
      <c r="F64" s="37">
        <f t="shared" si="10"/>
        <v>110970</v>
      </c>
      <c r="G64" s="37">
        <f t="shared" si="10"/>
        <v>0</v>
      </c>
    </row>
    <row r="65" spans="1:7" ht="25.5" customHeight="1" thickBot="1" x14ac:dyDescent="0.25">
      <c r="A65" s="34" t="s">
        <v>29</v>
      </c>
      <c r="B65" s="35">
        <v>150000</v>
      </c>
      <c r="C65" s="35">
        <v>150000</v>
      </c>
      <c r="D65" s="35">
        <v>30104</v>
      </c>
      <c r="E65" s="35">
        <v>51307</v>
      </c>
      <c r="F65" s="35">
        <v>110970</v>
      </c>
      <c r="G65" s="35"/>
    </row>
    <row r="66" spans="1:7" ht="12.75" customHeight="1" thickBot="1" x14ac:dyDescent="0.25">
      <c r="A66" s="33" t="s">
        <v>12</v>
      </c>
      <c r="B66" s="23">
        <f t="shared" ref="B66:G66" si="11">B58+B64</f>
        <v>9046700</v>
      </c>
      <c r="C66" s="23">
        <f t="shared" si="11"/>
        <v>10309320</v>
      </c>
      <c r="D66" s="23">
        <f t="shared" si="11"/>
        <v>2304611</v>
      </c>
      <c r="E66" s="23">
        <f t="shared" si="11"/>
        <v>4455169</v>
      </c>
      <c r="F66" s="23">
        <f t="shared" si="11"/>
        <v>6598331</v>
      </c>
      <c r="G66" s="23">
        <f t="shared" si="11"/>
        <v>0</v>
      </c>
    </row>
    <row r="67" spans="1:7" ht="12.75" customHeight="1" thickBot="1" x14ac:dyDescent="0.25">
      <c r="A67" s="34"/>
      <c r="B67" s="35"/>
      <c r="C67" s="35"/>
      <c r="D67" s="35"/>
      <c r="E67" s="35"/>
      <c r="F67" s="35"/>
      <c r="G67" s="35"/>
    </row>
    <row r="68" spans="1:7" ht="12.75" customHeight="1" thickBot="1" x14ac:dyDescent="0.25">
      <c r="A68" s="34" t="s">
        <v>13</v>
      </c>
      <c r="B68" s="44">
        <v>312</v>
      </c>
      <c r="C68" s="44">
        <v>312</v>
      </c>
      <c r="D68" s="44">
        <v>298</v>
      </c>
      <c r="E68" s="44">
        <v>297</v>
      </c>
      <c r="F68" s="44">
        <v>294</v>
      </c>
      <c r="G68" s="44"/>
    </row>
    <row r="69" spans="1:7" ht="12.75" customHeight="1" x14ac:dyDescent="0.25">
      <c r="A69" s="45"/>
      <c r="B69" s="46"/>
      <c r="C69" s="46"/>
      <c r="D69" s="46"/>
      <c r="E69" s="46"/>
      <c r="F69" s="46"/>
      <c r="G69" s="46"/>
    </row>
    <row r="70" spans="1:7" ht="12.75" customHeight="1" thickBot="1" x14ac:dyDescent="0.3">
      <c r="A70" s="46"/>
      <c r="B70" s="46"/>
      <c r="C70" s="46"/>
      <c r="D70" s="46"/>
      <c r="E70" s="46"/>
      <c r="F70" s="46"/>
      <c r="G70" s="46"/>
    </row>
    <row r="71" spans="1:7" ht="12.75" customHeight="1" thickBot="1" x14ac:dyDescent="0.25">
      <c r="A71" s="84" t="s">
        <v>30</v>
      </c>
      <c r="B71" s="85"/>
      <c r="C71" s="85"/>
      <c r="D71" s="85"/>
      <c r="E71" s="85"/>
      <c r="F71" s="85"/>
      <c r="G71" s="86"/>
    </row>
    <row r="72" spans="1:7" ht="12.75" customHeight="1" x14ac:dyDescent="0.2">
      <c r="A72" s="20" t="s">
        <v>2</v>
      </c>
      <c r="B72" s="78" t="s">
        <v>65</v>
      </c>
      <c r="C72" s="81" t="s">
        <v>60</v>
      </c>
      <c r="D72" s="9" t="s">
        <v>4</v>
      </c>
      <c r="E72" s="9" t="s">
        <v>4</v>
      </c>
      <c r="F72" s="9" t="s">
        <v>4</v>
      </c>
      <c r="G72" s="9" t="s">
        <v>4</v>
      </c>
    </row>
    <row r="73" spans="1:7" ht="12.75" customHeight="1" x14ac:dyDescent="0.2">
      <c r="A73" s="20" t="s">
        <v>3</v>
      </c>
      <c r="B73" s="79"/>
      <c r="C73" s="82"/>
      <c r="D73" s="1" t="s">
        <v>5</v>
      </c>
      <c r="E73" s="1" t="s">
        <v>5</v>
      </c>
      <c r="F73" s="1" t="s">
        <v>5</v>
      </c>
      <c r="G73" s="1" t="s">
        <v>5</v>
      </c>
    </row>
    <row r="74" spans="1:7" ht="12.75" customHeight="1" thickBot="1" x14ac:dyDescent="0.25">
      <c r="A74" s="21"/>
      <c r="B74" s="80"/>
      <c r="C74" s="83"/>
      <c r="D74" s="14" t="s">
        <v>61</v>
      </c>
      <c r="E74" s="2" t="s">
        <v>62</v>
      </c>
      <c r="F74" s="2" t="s">
        <v>63</v>
      </c>
      <c r="G74" s="2" t="s">
        <v>64</v>
      </c>
    </row>
    <row r="75" spans="1:7" ht="12.75" customHeight="1" thickBot="1" x14ac:dyDescent="0.25">
      <c r="A75" s="33" t="s">
        <v>6</v>
      </c>
      <c r="B75" s="23">
        <f>B77+B78+B79</f>
        <v>1968400</v>
      </c>
      <c r="C75" s="23">
        <f t="shared" ref="C75:G75" si="12">C77+C78+C79</f>
        <v>1763802</v>
      </c>
      <c r="D75" s="23">
        <f t="shared" si="12"/>
        <v>430645</v>
      </c>
      <c r="E75" s="23">
        <f t="shared" si="12"/>
        <v>853087</v>
      </c>
      <c r="F75" s="23">
        <f t="shared" si="12"/>
        <v>1255751</v>
      </c>
      <c r="G75" s="23">
        <f t="shared" si="12"/>
        <v>0</v>
      </c>
    </row>
    <row r="76" spans="1:7" ht="12.75" customHeight="1" thickBot="1" x14ac:dyDescent="0.25">
      <c r="A76" s="34" t="s">
        <v>7</v>
      </c>
      <c r="B76" s="35"/>
      <c r="C76" s="35"/>
      <c r="D76" s="35"/>
      <c r="E76" s="35"/>
      <c r="F76" s="35"/>
      <c r="G76" s="35"/>
    </row>
    <row r="77" spans="1:7" ht="12.75" customHeight="1" thickBot="1" x14ac:dyDescent="0.25">
      <c r="A77" s="36" t="s">
        <v>8</v>
      </c>
      <c r="B77" s="35">
        <v>1703700</v>
      </c>
      <c r="C77" s="35">
        <v>1549380</v>
      </c>
      <c r="D77" s="35">
        <v>367260</v>
      </c>
      <c r="E77" s="35">
        <v>762692</v>
      </c>
      <c r="F77" s="35">
        <v>1141937</v>
      </c>
      <c r="G77" s="35"/>
    </row>
    <row r="78" spans="1:7" ht="12.75" customHeight="1" thickBot="1" x14ac:dyDescent="0.25">
      <c r="A78" s="36" t="s">
        <v>9</v>
      </c>
      <c r="B78" s="35">
        <v>264700</v>
      </c>
      <c r="C78" s="35">
        <v>201196</v>
      </c>
      <c r="D78" s="35">
        <v>56558</v>
      </c>
      <c r="E78" s="35">
        <v>77170</v>
      </c>
      <c r="F78" s="35">
        <v>100589</v>
      </c>
      <c r="G78" s="35"/>
    </row>
    <row r="79" spans="1:7" ht="12.75" customHeight="1" thickBot="1" x14ac:dyDescent="0.25">
      <c r="A79" s="36" t="s">
        <v>10</v>
      </c>
      <c r="B79" s="35"/>
      <c r="C79" s="35">
        <v>13226</v>
      </c>
      <c r="D79" s="35">
        <v>6827</v>
      </c>
      <c r="E79" s="35">
        <v>13225</v>
      </c>
      <c r="F79" s="35">
        <v>13225</v>
      </c>
      <c r="G79" s="35"/>
    </row>
    <row r="80" spans="1:7" ht="12.75" customHeight="1" thickBot="1" x14ac:dyDescent="0.25">
      <c r="A80" s="28"/>
      <c r="B80" s="25"/>
      <c r="C80" s="25"/>
      <c r="D80" s="25"/>
      <c r="E80" s="25"/>
      <c r="F80" s="25"/>
      <c r="G80" s="25"/>
    </row>
    <row r="81" spans="1:7" ht="12.75" customHeight="1" thickBot="1" x14ac:dyDescent="0.25">
      <c r="A81" s="33" t="s">
        <v>25</v>
      </c>
      <c r="B81" s="37">
        <f>B82</f>
        <v>0</v>
      </c>
      <c r="C81" s="37">
        <f t="shared" ref="C81:G81" si="13">C82</f>
        <v>0</v>
      </c>
      <c r="D81" s="37">
        <f t="shared" si="13"/>
        <v>0</v>
      </c>
      <c r="E81" s="37">
        <f t="shared" si="13"/>
        <v>0</v>
      </c>
      <c r="F81" s="37">
        <f t="shared" si="13"/>
        <v>0</v>
      </c>
      <c r="G81" s="37">
        <f t="shared" si="13"/>
        <v>0</v>
      </c>
    </row>
    <row r="82" spans="1:7" ht="33" customHeight="1" thickBot="1" x14ac:dyDescent="0.25">
      <c r="A82" s="36" t="s">
        <v>31</v>
      </c>
      <c r="B82" s="35"/>
      <c r="C82" s="35"/>
      <c r="D82" s="35"/>
      <c r="E82" s="35"/>
      <c r="F82" s="35"/>
      <c r="G82" s="35"/>
    </row>
    <row r="83" spans="1:7" ht="12.75" customHeight="1" thickBot="1" x14ac:dyDescent="0.25">
      <c r="A83" s="33" t="s">
        <v>12</v>
      </c>
      <c r="B83" s="23">
        <f t="shared" ref="B83:G83" si="14">B75+B81</f>
        <v>1968400</v>
      </c>
      <c r="C83" s="23">
        <f t="shared" si="14"/>
        <v>1763802</v>
      </c>
      <c r="D83" s="23">
        <f t="shared" si="14"/>
        <v>430645</v>
      </c>
      <c r="E83" s="23">
        <f t="shared" si="14"/>
        <v>853087</v>
      </c>
      <c r="F83" s="23">
        <f t="shared" si="14"/>
        <v>1255751</v>
      </c>
      <c r="G83" s="23">
        <f t="shared" si="14"/>
        <v>0</v>
      </c>
    </row>
    <row r="84" spans="1:7" ht="12.75" customHeight="1" thickBot="1" x14ac:dyDescent="0.25">
      <c r="A84" s="34"/>
      <c r="B84" s="35"/>
      <c r="C84" s="35"/>
      <c r="D84" s="35"/>
      <c r="E84" s="35"/>
      <c r="F84" s="35"/>
      <c r="G84" s="35"/>
    </row>
    <row r="85" spans="1:7" ht="12.75" customHeight="1" thickBot="1" x14ac:dyDescent="0.25">
      <c r="A85" s="38" t="s">
        <v>13</v>
      </c>
      <c r="B85" s="39">
        <v>65</v>
      </c>
      <c r="C85" s="39">
        <v>58</v>
      </c>
      <c r="D85" s="39">
        <v>55</v>
      </c>
      <c r="E85" s="39">
        <v>58</v>
      </c>
      <c r="F85" s="39">
        <v>58</v>
      </c>
      <c r="G85" s="39"/>
    </row>
    <row r="86" spans="1:7" ht="12.75" customHeight="1" thickBot="1" x14ac:dyDescent="0.25">
      <c r="A86" s="41"/>
      <c r="B86" s="42"/>
      <c r="C86" s="42"/>
      <c r="D86" s="42"/>
      <c r="E86" s="43"/>
      <c r="F86" s="43"/>
      <c r="G86" s="43"/>
    </row>
    <row r="87" spans="1:7" ht="12.75" customHeight="1" thickBot="1" x14ac:dyDescent="0.25">
      <c r="A87" s="84" t="s">
        <v>32</v>
      </c>
      <c r="B87" s="85"/>
      <c r="C87" s="85"/>
      <c r="D87" s="85"/>
      <c r="E87" s="85"/>
      <c r="F87" s="85"/>
      <c r="G87" s="86"/>
    </row>
    <row r="88" spans="1:7" ht="12.75" customHeight="1" x14ac:dyDescent="0.2">
      <c r="A88" s="20" t="s">
        <v>2</v>
      </c>
      <c r="B88" s="78" t="s">
        <v>65</v>
      </c>
      <c r="C88" s="81" t="s">
        <v>60</v>
      </c>
      <c r="D88" s="9" t="s">
        <v>4</v>
      </c>
      <c r="E88" s="9" t="s">
        <v>4</v>
      </c>
      <c r="F88" s="9" t="s">
        <v>4</v>
      </c>
      <c r="G88" s="9" t="s">
        <v>4</v>
      </c>
    </row>
    <row r="89" spans="1:7" ht="12.75" customHeight="1" x14ac:dyDescent="0.2">
      <c r="A89" s="20" t="s">
        <v>3</v>
      </c>
      <c r="B89" s="79"/>
      <c r="C89" s="82"/>
      <c r="D89" s="1" t="s">
        <v>5</v>
      </c>
      <c r="E89" s="1" t="s">
        <v>5</v>
      </c>
      <c r="F89" s="1" t="s">
        <v>5</v>
      </c>
      <c r="G89" s="1" t="s">
        <v>5</v>
      </c>
    </row>
    <row r="90" spans="1:7" ht="12.75" customHeight="1" thickBot="1" x14ac:dyDescent="0.25">
      <c r="A90" s="21"/>
      <c r="B90" s="80"/>
      <c r="C90" s="83"/>
      <c r="D90" s="14" t="s">
        <v>61</v>
      </c>
      <c r="E90" s="2" t="s">
        <v>62</v>
      </c>
      <c r="F90" s="2" t="s">
        <v>63</v>
      </c>
      <c r="G90" s="2" t="s">
        <v>64</v>
      </c>
    </row>
    <row r="91" spans="1:7" ht="12.75" customHeight="1" thickBot="1" x14ac:dyDescent="0.25">
      <c r="A91" s="33" t="s">
        <v>6</v>
      </c>
      <c r="B91" s="23">
        <f>B93+B94+B95</f>
        <v>4943800</v>
      </c>
      <c r="C91" s="23">
        <f t="shared" ref="C91:G91" si="15">C93+C94+C95</f>
        <v>4851499</v>
      </c>
      <c r="D91" s="23">
        <f t="shared" si="15"/>
        <v>960503</v>
      </c>
      <c r="E91" s="23">
        <f t="shared" si="15"/>
        <v>1921053</v>
      </c>
      <c r="F91" s="23">
        <f t="shared" si="15"/>
        <v>2887493</v>
      </c>
      <c r="G91" s="23">
        <f t="shared" si="15"/>
        <v>0</v>
      </c>
    </row>
    <row r="92" spans="1:7" ht="12.75" customHeight="1" thickBot="1" x14ac:dyDescent="0.25">
      <c r="A92" s="34" t="s">
        <v>7</v>
      </c>
      <c r="B92" s="35"/>
      <c r="C92" s="35"/>
      <c r="D92" s="35"/>
      <c r="E92" s="35"/>
      <c r="F92" s="35"/>
      <c r="G92" s="35"/>
    </row>
    <row r="93" spans="1:7" ht="12.75" customHeight="1" thickBot="1" x14ac:dyDescent="0.25">
      <c r="A93" s="36" t="s">
        <v>8</v>
      </c>
      <c r="B93" s="35">
        <v>3676800</v>
      </c>
      <c r="C93" s="35">
        <v>3740471</v>
      </c>
      <c r="D93" s="35">
        <v>868997</v>
      </c>
      <c r="E93" s="35">
        <v>1737909</v>
      </c>
      <c r="F93" s="35">
        <v>2621787</v>
      </c>
      <c r="G93" s="35"/>
    </row>
    <row r="94" spans="1:7" ht="12.75" customHeight="1" thickBot="1" x14ac:dyDescent="0.25">
      <c r="A94" s="36" t="s">
        <v>9</v>
      </c>
      <c r="B94" s="35">
        <v>819700</v>
      </c>
      <c r="C94" s="35">
        <v>663728</v>
      </c>
      <c r="D94" s="35">
        <v>88216</v>
      </c>
      <c r="E94" s="35">
        <v>176391</v>
      </c>
      <c r="F94" s="35">
        <v>258953</v>
      </c>
      <c r="G94" s="35"/>
    </row>
    <row r="95" spans="1:7" ht="12.75" customHeight="1" thickBot="1" x14ac:dyDescent="0.25">
      <c r="A95" s="36" t="s">
        <v>10</v>
      </c>
      <c r="B95" s="35">
        <v>447300</v>
      </c>
      <c r="C95" s="35">
        <v>447300</v>
      </c>
      <c r="D95" s="35">
        <v>3290</v>
      </c>
      <c r="E95" s="35">
        <v>6753</v>
      </c>
      <c r="F95" s="35">
        <v>6753</v>
      </c>
      <c r="G95" s="35"/>
    </row>
    <row r="96" spans="1:7" ht="12.75" customHeight="1" thickBot="1" x14ac:dyDescent="0.25">
      <c r="A96" s="28"/>
      <c r="B96" s="25"/>
      <c r="C96" s="25"/>
      <c r="D96" s="25"/>
      <c r="E96" s="25"/>
      <c r="F96" s="25"/>
      <c r="G96" s="25"/>
    </row>
    <row r="97" spans="1:7" ht="12.75" customHeight="1" thickBot="1" x14ac:dyDescent="0.25">
      <c r="A97" s="33" t="s">
        <v>25</v>
      </c>
      <c r="B97" s="37">
        <f>B98</f>
        <v>0</v>
      </c>
      <c r="C97" s="37">
        <f t="shared" ref="C97:G97" si="16">C98</f>
        <v>0</v>
      </c>
      <c r="D97" s="37">
        <f t="shared" si="16"/>
        <v>0</v>
      </c>
      <c r="E97" s="37">
        <f t="shared" si="16"/>
        <v>0</v>
      </c>
      <c r="F97" s="37">
        <f t="shared" si="16"/>
        <v>0</v>
      </c>
      <c r="G97" s="37">
        <f t="shared" si="16"/>
        <v>0</v>
      </c>
    </row>
    <row r="98" spans="1:7" ht="12.75" customHeight="1" thickBot="1" x14ac:dyDescent="0.25">
      <c r="A98" s="34"/>
      <c r="B98" s="35"/>
      <c r="C98" s="35"/>
      <c r="D98" s="35"/>
      <c r="E98" s="35"/>
      <c r="F98" s="35"/>
      <c r="G98" s="35"/>
    </row>
    <row r="99" spans="1:7" ht="12.75" customHeight="1" thickBot="1" x14ac:dyDescent="0.25">
      <c r="A99" s="33" t="s">
        <v>12</v>
      </c>
      <c r="B99" s="23">
        <f t="shared" ref="B99:G99" si="17">B91+B97</f>
        <v>4943800</v>
      </c>
      <c r="C99" s="23">
        <f t="shared" si="17"/>
        <v>4851499</v>
      </c>
      <c r="D99" s="23">
        <f t="shared" si="17"/>
        <v>960503</v>
      </c>
      <c r="E99" s="23">
        <f t="shared" si="17"/>
        <v>1921053</v>
      </c>
      <c r="F99" s="23">
        <f t="shared" si="17"/>
        <v>2887493</v>
      </c>
      <c r="G99" s="23">
        <f t="shared" si="17"/>
        <v>0</v>
      </c>
    </row>
    <row r="100" spans="1:7" ht="12.75" customHeight="1" thickBot="1" x14ac:dyDescent="0.25">
      <c r="A100" s="34"/>
      <c r="B100" s="35"/>
      <c r="C100" s="35"/>
      <c r="D100" s="35"/>
      <c r="E100" s="35"/>
      <c r="F100" s="35"/>
      <c r="G100" s="35"/>
    </row>
    <row r="101" spans="1:7" ht="12.75" customHeight="1" thickBot="1" x14ac:dyDescent="0.25">
      <c r="A101" s="34" t="s">
        <v>13</v>
      </c>
      <c r="B101" s="44">
        <v>148</v>
      </c>
      <c r="C101" s="44">
        <v>150</v>
      </c>
      <c r="D101" s="44">
        <v>138</v>
      </c>
      <c r="E101" s="35">
        <v>136</v>
      </c>
      <c r="F101" s="35">
        <v>141</v>
      </c>
      <c r="G101" s="35"/>
    </row>
    <row r="102" spans="1:7" ht="12.75" customHeight="1" x14ac:dyDescent="0.2">
      <c r="A102" s="47"/>
      <c r="B102" s="47"/>
      <c r="C102" s="47"/>
      <c r="D102" s="47"/>
      <c r="E102" s="47"/>
      <c r="F102" s="47"/>
      <c r="G102" s="47"/>
    </row>
    <row r="103" spans="1:7" ht="12.75" customHeight="1" x14ac:dyDescent="0.2">
      <c r="A103" s="47"/>
      <c r="B103" s="47"/>
      <c r="C103" s="47"/>
      <c r="D103" s="47"/>
      <c r="E103" s="47"/>
      <c r="F103" s="47"/>
      <c r="G103" s="47"/>
    </row>
    <row r="104" spans="1:7" ht="12.75" customHeight="1" thickBot="1" x14ac:dyDescent="0.25">
      <c r="A104" s="47"/>
      <c r="B104" s="47"/>
      <c r="C104" s="47"/>
      <c r="D104" s="47"/>
      <c r="E104" s="47"/>
      <c r="F104" s="47"/>
      <c r="G104" s="47"/>
    </row>
    <row r="105" spans="1:7" ht="12.75" customHeight="1" thickBot="1" x14ac:dyDescent="0.25">
      <c r="A105" s="84" t="s">
        <v>33</v>
      </c>
      <c r="B105" s="85"/>
      <c r="C105" s="85"/>
      <c r="D105" s="85"/>
      <c r="E105" s="85"/>
      <c r="F105" s="85"/>
      <c r="G105" s="86"/>
    </row>
    <row r="106" spans="1:7" ht="12.75" customHeight="1" x14ac:dyDescent="0.2">
      <c r="A106" s="20" t="s">
        <v>2</v>
      </c>
      <c r="B106" s="78" t="s">
        <v>65</v>
      </c>
      <c r="C106" s="81" t="s">
        <v>60</v>
      </c>
      <c r="D106" s="9" t="s">
        <v>4</v>
      </c>
      <c r="E106" s="9" t="s">
        <v>4</v>
      </c>
      <c r="F106" s="9" t="s">
        <v>4</v>
      </c>
      <c r="G106" s="9" t="s">
        <v>4</v>
      </c>
    </row>
    <row r="107" spans="1:7" ht="12.75" customHeight="1" x14ac:dyDescent="0.2">
      <c r="A107" s="20" t="s">
        <v>3</v>
      </c>
      <c r="B107" s="79"/>
      <c r="C107" s="82"/>
      <c r="D107" s="1" t="s">
        <v>5</v>
      </c>
      <c r="E107" s="1" t="s">
        <v>5</v>
      </c>
      <c r="F107" s="1" t="s">
        <v>5</v>
      </c>
      <c r="G107" s="1" t="s">
        <v>5</v>
      </c>
    </row>
    <row r="108" spans="1:7" ht="12.75" customHeight="1" thickBot="1" x14ac:dyDescent="0.25">
      <c r="A108" s="21"/>
      <c r="B108" s="80"/>
      <c r="C108" s="83"/>
      <c r="D108" s="14" t="s">
        <v>61</v>
      </c>
      <c r="E108" s="2" t="s">
        <v>62</v>
      </c>
      <c r="F108" s="2" t="s">
        <v>63</v>
      </c>
      <c r="G108" s="2" t="s">
        <v>64</v>
      </c>
    </row>
    <row r="109" spans="1:7" ht="12.75" customHeight="1" thickBot="1" x14ac:dyDescent="0.25">
      <c r="A109" s="33" t="s">
        <v>6</v>
      </c>
      <c r="B109" s="23">
        <f>B111+B112+B113</f>
        <v>823700</v>
      </c>
      <c r="C109" s="23">
        <f t="shared" ref="C109:G109" si="18">C111+C112+C113</f>
        <v>670685</v>
      </c>
      <c r="D109" s="23">
        <f t="shared" si="18"/>
        <v>120758</v>
      </c>
      <c r="E109" s="23">
        <f t="shared" si="18"/>
        <v>223367</v>
      </c>
      <c r="F109" s="23">
        <f t="shared" si="18"/>
        <v>327390</v>
      </c>
      <c r="G109" s="23">
        <f t="shared" si="18"/>
        <v>0</v>
      </c>
    </row>
    <row r="110" spans="1:7" ht="12.75" customHeight="1" thickBot="1" x14ac:dyDescent="0.25">
      <c r="A110" s="34" t="s">
        <v>7</v>
      </c>
      <c r="B110" s="35"/>
      <c r="C110" s="35"/>
      <c r="D110" s="35"/>
      <c r="E110" s="35"/>
      <c r="F110" s="35"/>
      <c r="G110" s="35"/>
    </row>
    <row r="111" spans="1:7" ht="12.75" customHeight="1" thickBot="1" x14ac:dyDescent="0.25">
      <c r="A111" s="36" t="s">
        <v>8</v>
      </c>
      <c r="B111" s="35">
        <v>532400</v>
      </c>
      <c r="C111" s="35">
        <v>479385</v>
      </c>
      <c r="D111" s="35">
        <v>90227</v>
      </c>
      <c r="E111" s="35">
        <v>188396</v>
      </c>
      <c r="F111" s="35">
        <v>286524</v>
      </c>
      <c r="G111" s="35"/>
    </row>
    <row r="112" spans="1:7" ht="12.75" customHeight="1" thickBot="1" x14ac:dyDescent="0.25">
      <c r="A112" s="36" t="s">
        <v>9</v>
      </c>
      <c r="B112" s="35">
        <v>291300</v>
      </c>
      <c r="C112" s="35">
        <v>191300</v>
      </c>
      <c r="D112" s="35">
        <v>30531</v>
      </c>
      <c r="E112" s="35">
        <v>34971</v>
      </c>
      <c r="F112" s="35">
        <v>40866</v>
      </c>
      <c r="G112" s="35"/>
    </row>
    <row r="113" spans="1:7" ht="12.75" customHeight="1" thickBot="1" x14ac:dyDescent="0.25">
      <c r="A113" s="36" t="s">
        <v>10</v>
      </c>
      <c r="B113" s="35"/>
      <c r="C113" s="35"/>
      <c r="D113" s="35"/>
      <c r="E113" s="35"/>
      <c r="F113" s="35"/>
      <c r="G113" s="35"/>
    </row>
    <row r="114" spans="1:7" ht="12.75" customHeight="1" thickBot="1" x14ac:dyDescent="0.25">
      <c r="A114" s="28"/>
      <c r="B114" s="25"/>
      <c r="C114" s="25"/>
      <c r="D114" s="25"/>
      <c r="E114" s="25"/>
      <c r="F114" s="25"/>
      <c r="G114" s="25"/>
    </row>
    <row r="115" spans="1:7" ht="12.75" customHeight="1" thickBot="1" x14ac:dyDescent="0.25">
      <c r="A115" s="33" t="s">
        <v>25</v>
      </c>
      <c r="B115" s="37">
        <f>B116</f>
        <v>0</v>
      </c>
      <c r="C115" s="37">
        <f t="shared" ref="C115:G115" si="19">C116</f>
        <v>0</v>
      </c>
      <c r="D115" s="37">
        <f t="shared" si="19"/>
        <v>0</v>
      </c>
      <c r="E115" s="37">
        <f t="shared" si="19"/>
        <v>0</v>
      </c>
      <c r="F115" s="37">
        <f t="shared" si="19"/>
        <v>0</v>
      </c>
      <c r="G115" s="37">
        <f t="shared" si="19"/>
        <v>0</v>
      </c>
    </row>
    <row r="116" spans="1:7" ht="12.75" customHeight="1" thickBot="1" x14ac:dyDescent="0.25">
      <c r="A116" s="34"/>
      <c r="B116" s="35"/>
      <c r="C116" s="35"/>
      <c r="D116" s="35"/>
      <c r="E116" s="35"/>
      <c r="F116" s="35"/>
      <c r="G116" s="35"/>
    </row>
    <row r="117" spans="1:7" ht="12.75" customHeight="1" thickBot="1" x14ac:dyDescent="0.25">
      <c r="A117" s="33" t="s">
        <v>12</v>
      </c>
      <c r="B117" s="23">
        <f t="shared" ref="B117:G117" si="20">B109+B115</f>
        <v>823700</v>
      </c>
      <c r="C117" s="23">
        <f t="shared" si="20"/>
        <v>670685</v>
      </c>
      <c r="D117" s="23">
        <f t="shared" si="20"/>
        <v>120758</v>
      </c>
      <c r="E117" s="23">
        <f t="shared" si="20"/>
        <v>223367</v>
      </c>
      <c r="F117" s="23">
        <f t="shared" si="20"/>
        <v>327390</v>
      </c>
      <c r="G117" s="23">
        <f t="shared" si="20"/>
        <v>0</v>
      </c>
    </row>
    <row r="118" spans="1:7" ht="12.75" customHeight="1" thickBot="1" x14ac:dyDescent="0.25">
      <c r="A118" s="34"/>
      <c r="B118" s="35"/>
      <c r="C118" s="35"/>
      <c r="D118" s="35"/>
      <c r="E118" s="35"/>
      <c r="F118" s="35"/>
      <c r="G118" s="35"/>
    </row>
    <row r="119" spans="1:7" ht="12.75" customHeight="1" thickBot="1" x14ac:dyDescent="0.25">
      <c r="A119" s="34" t="s">
        <v>13</v>
      </c>
      <c r="B119" s="44">
        <v>18</v>
      </c>
      <c r="C119" s="44">
        <v>18</v>
      </c>
      <c r="D119" s="44">
        <v>13</v>
      </c>
      <c r="E119" s="44">
        <v>12</v>
      </c>
      <c r="F119" s="44">
        <v>13</v>
      </c>
      <c r="G119" s="44"/>
    </row>
    <row r="120" spans="1:7" ht="12.75" customHeight="1" x14ac:dyDescent="0.2">
      <c r="A120" s="47"/>
      <c r="B120" s="47"/>
      <c r="C120" s="47"/>
      <c r="D120" s="47"/>
      <c r="E120" s="47"/>
      <c r="F120" s="47"/>
      <c r="G120" s="47"/>
    </row>
    <row r="121" spans="1:7" ht="12.75" customHeight="1" thickBot="1" x14ac:dyDescent="0.25">
      <c r="A121" s="47"/>
      <c r="B121" s="47"/>
      <c r="C121" s="47"/>
      <c r="D121" s="47"/>
      <c r="E121" s="47"/>
      <c r="F121" s="47"/>
      <c r="G121" s="47"/>
    </row>
    <row r="122" spans="1:7" ht="12.75" customHeight="1" thickBot="1" x14ac:dyDescent="0.25">
      <c r="A122" s="84" t="s">
        <v>34</v>
      </c>
      <c r="B122" s="85"/>
      <c r="C122" s="85"/>
      <c r="D122" s="85"/>
      <c r="E122" s="85"/>
      <c r="F122" s="85"/>
      <c r="G122" s="86"/>
    </row>
    <row r="123" spans="1:7" ht="12.75" customHeight="1" x14ac:dyDescent="0.2">
      <c r="A123" s="20" t="s">
        <v>2</v>
      </c>
      <c r="B123" s="78" t="s">
        <v>65</v>
      </c>
      <c r="C123" s="81" t="s">
        <v>60</v>
      </c>
      <c r="D123" s="9" t="s">
        <v>4</v>
      </c>
      <c r="E123" s="9" t="s">
        <v>4</v>
      </c>
      <c r="F123" s="9" t="s">
        <v>4</v>
      </c>
      <c r="G123" s="9" t="s">
        <v>4</v>
      </c>
    </row>
    <row r="124" spans="1:7" ht="12.75" customHeight="1" x14ac:dyDescent="0.2">
      <c r="A124" s="20" t="s">
        <v>3</v>
      </c>
      <c r="B124" s="79"/>
      <c r="C124" s="82"/>
      <c r="D124" s="1" t="s">
        <v>5</v>
      </c>
      <c r="E124" s="1" t="s">
        <v>5</v>
      </c>
      <c r="F124" s="1" t="s">
        <v>5</v>
      </c>
      <c r="G124" s="1" t="s">
        <v>5</v>
      </c>
    </row>
    <row r="125" spans="1:7" ht="12.75" customHeight="1" thickBot="1" x14ac:dyDescent="0.25">
      <c r="A125" s="21"/>
      <c r="B125" s="80"/>
      <c r="C125" s="83"/>
      <c r="D125" s="14" t="s">
        <v>61</v>
      </c>
      <c r="E125" s="2" t="s">
        <v>62</v>
      </c>
      <c r="F125" s="2" t="s">
        <v>63</v>
      </c>
      <c r="G125" s="2" t="s">
        <v>64</v>
      </c>
    </row>
    <row r="126" spans="1:7" ht="12.75" customHeight="1" thickBot="1" x14ac:dyDescent="0.25">
      <c r="A126" s="33" t="s">
        <v>6</v>
      </c>
      <c r="B126" s="23">
        <f>B128+B129+B130</f>
        <v>13526300</v>
      </c>
      <c r="C126" s="23">
        <f t="shared" ref="C126:G126" si="21">C128+C129+C130</f>
        <v>16862116</v>
      </c>
      <c r="D126" s="23">
        <f t="shared" si="21"/>
        <v>2537387</v>
      </c>
      <c r="E126" s="23">
        <f t="shared" si="21"/>
        <v>6067557</v>
      </c>
      <c r="F126" s="23">
        <f t="shared" si="21"/>
        <v>8996505</v>
      </c>
      <c r="G126" s="23">
        <f t="shared" si="21"/>
        <v>0</v>
      </c>
    </row>
    <row r="127" spans="1:7" ht="12.75" customHeight="1" thickBot="1" x14ac:dyDescent="0.25">
      <c r="A127" s="34" t="s">
        <v>7</v>
      </c>
      <c r="B127" s="35"/>
      <c r="C127" s="35"/>
      <c r="D127" s="35"/>
      <c r="E127" s="35"/>
      <c r="F127" s="35"/>
      <c r="G127" s="35"/>
    </row>
    <row r="128" spans="1:7" ht="12.75" customHeight="1" thickBot="1" x14ac:dyDescent="0.25">
      <c r="A128" s="36" t="s">
        <v>8</v>
      </c>
      <c r="B128" s="35">
        <v>7190600</v>
      </c>
      <c r="C128" s="35">
        <v>7190600</v>
      </c>
      <c r="D128" s="35">
        <v>1796048</v>
      </c>
      <c r="E128" s="35">
        <v>3524933</v>
      </c>
      <c r="F128" s="35">
        <v>5381622</v>
      </c>
      <c r="G128" s="35"/>
    </row>
    <row r="129" spans="1:7" ht="12.75" customHeight="1" thickBot="1" x14ac:dyDescent="0.25">
      <c r="A129" s="36" t="s">
        <v>9</v>
      </c>
      <c r="B129" s="35">
        <v>4723100</v>
      </c>
      <c r="C129" s="35">
        <v>8528638</v>
      </c>
      <c r="D129" s="35">
        <v>737175</v>
      </c>
      <c r="E129" s="35">
        <v>2164105</v>
      </c>
      <c r="F129" s="35">
        <v>3202130</v>
      </c>
      <c r="G129" s="35"/>
    </row>
    <row r="130" spans="1:7" ht="12.75" customHeight="1" thickBot="1" x14ac:dyDescent="0.25">
      <c r="A130" s="36" t="s">
        <v>10</v>
      </c>
      <c r="B130" s="35">
        <v>1612600</v>
      </c>
      <c r="C130" s="35">
        <v>1142878</v>
      </c>
      <c r="D130" s="35">
        <v>4164</v>
      </c>
      <c r="E130" s="35">
        <v>378519</v>
      </c>
      <c r="F130" s="35">
        <v>412753</v>
      </c>
      <c r="G130" s="35"/>
    </row>
    <row r="131" spans="1:7" ht="12.75" customHeight="1" thickBot="1" x14ac:dyDescent="0.25">
      <c r="A131" s="28"/>
      <c r="B131" s="25"/>
      <c r="C131" s="25"/>
      <c r="D131" s="25"/>
      <c r="E131" s="25"/>
      <c r="F131" s="25"/>
      <c r="G131" s="25"/>
    </row>
    <row r="132" spans="1:7" ht="23.25" customHeight="1" thickBot="1" x14ac:dyDescent="0.25">
      <c r="A132" s="33" t="s">
        <v>25</v>
      </c>
      <c r="B132" s="37">
        <f>B133</f>
        <v>0</v>
      </c>
      <c r="C132" s="37">
        <f t="shared" ref="C132:G132" si="22">C133</f>
        <v>0</v>
      </c>
      <c r="D132" s="37">
        <f t="shared" si="22"/>
        <v>0</v>
      </c>
      <c r="E132" s="37">
        <f t="shared" si="22"/>
        <v>0</v>
      </c>
      <c r="F132" s="37">
        <f t="shared" si="22"/>
        <v>0</v>
      </c>
      <c r="G132" s="37">
        <f t="shared" si="22"/>
        <v>0</v>
      </c>
    </row>
    <row r="133" spans="1:7" ht="12.75" customHeight="1" thickBot="1" x14ac:dyDescent="0.25">
      <c r="A133" s="34"/>
      <c r="B133" s="35"/>
      <c r="C133" s="35"/>
      <c r="D133" s="35"/>
      <c r="E133" s="35"/>
      <c r="F133" s="35"/>
      <c r="G133" s="35"/>
    </row>
    <row r="134" spans="1:7" ht="12.75" customHeight="1" thickBot="1" x14ac:dyDescent="0.25">
      <c r="A134" s="33" t="s">
        <v>12</v>
      </c>
      <c r="B134" s="23">
        <f t="shared" ref="B134:G134" si="23">B126+B132</f>
        <v>13526300</v>
      </c>
      <c r="C134" s="23">
        <f t="shared" si="23"/>
        <v>16862116</v>
      </c>
      <c r="D134" s="23">
        <f t="shared" si="23"/>
        <v>2537387</v>
      </c>
      <c r="E134" s="23">
        <f t="shared" si="23"/>
        <v>6067557</v>
      </c>
      <c r="F134" s="23">
        <f t="shared" si="23"/>
        <v>8996505</v>
      </c>
      <c r="G134" s="23">
        <f t="shared" si="23"/>
        <v>0</v>
      </c>
    </row>
    <row r="135" spans="1:7" ht="12.75" customHeight="1" thickBot="1" x14ac:dyDescent="0.25">
      <c r="A135" s="34"/>
      <c r="B135" s="35"/>
      <c r="C135" s="35"/>
      <c r="D135" s="35"/>
      <c r="E135" s="35"/>
      <c r="F135" s="35"/>
      <c r="G135" s="35"/>
    </row>
    <row r="136" spans="1:7" ht="12.75" customHeight="1" thickBot="1" x14ac:dyDescent="0.25">
      <c r="A136" s="34" t="s">
        <v>13</v>
      </c>
      <c r="B136" s="35">
        <v>322</v>
      </c>
      <c r="C136" s="35">
        <v>328</v>
      </c>
      <c r="D136" s="35">
        <v>299</v>
      </c>
      <c r="E136" s="35">
        <v>300</v>
      </c>
      <c r="F136" s="35">
        <v>303</v>
      </c>
      <c r="G136" s="35"/>
    </row>
    <row r="137" spans="1:7" ht="12.75" customHeight="1" x14ac:dyDescent="0.2">
      <c r="A137" s="47"/>
      <c r="B137" s="47"/>
      <c r="C137" s="47"/>
      <c r="D137" s="47"/>
      <c r="E137" s="47"/>
      <c r="F137" s="47"/>
      <c r="G137" s="47"/>
    </row>
    <row r="138" spans="1:7" ht="12.75" customHeight="1" thickBot="1" x14ac:dyDescent="0.25">
      <c r="A138" s="47"/>
      <c r="B138" s="47"/>
      <c r="C138" s="47"/>
      <c r="D138" s="47"/>
      <c r="E138" s="47"/>
      <c r="F138" s="47"/>
      <c r="G138" s="47"/>
    </row>
    <row r="139" spans="1:7" ht="12.75" customHeight="1" thickBot="1" x14ac:dyDescent="0.25">
      <c r="A139" s="84" t="s">
        <v>35</v>
      </c>
      <c r="B139" s="85"/>
      <c r="C139" s="85"/>
      <c r="D139" s="85"/>
      <c r="E139" s="85"/>
      <c r="F139" s="85"/>
      <c r="G139" s="86"/>
    </row>
    <row r="140" spans="1:7" ht="12.75" customHeight="1" x14ac:dyDescent="0.2">
      <c r="A140" s="20" t="s">
        <v>2</v>
      </c>
      <c r="B140" s="78" t="s">
        <v>65</v>
      </c>
      <c r="C140" s="81" t="s">
        <v>60</v>
      </c>
      <c r="D140" s="9" t="s">
        <v>4</v>
      </c>
      <c r="E140" s="9" t="s">
        <v>4</v>
      </c>
      <c r="F140" s="9" t="s">
        <v>4</v>
      </c>
      <c r="G140" s="9" t="s">
        <v>4</v>
      </c>
    </row>
    <row r="141" spans="1:7" ht="12.75" customHeight="1" x14ac:dyDescent="0.2">
      <c r="A141" s="20" t="s">
        <v>3</v>
      </c>
      <c r="B141" s="79"/>
      <c r="C141" s="82"/>
      <c r="D141" s="1" t="s">
        <v>5</v>
      </c>
      <c r="E141" s="1" t="s">
        <v>5</v>
      </c>
      <c r="F141" s="1" t="s">
        <v>5</v>
      </c>
      <c r="G141" s="1" t="s">
        <v>5</v>
      </c>
    </row>
    <row r="142" spans="1:7" ht="12.75" customHeight="1" thickBot="1" x14ac:dyDescent="0.25">
      <c r="A142" s="21"/>
      <c r="B142" s="80"/>
      <c r="C142" s="83"/>
      <c r="D142" s="14" t="s">
        <v>61</v>
      </c>
      <c r="E142" s="2" t="s">
        <v>62</v>
      </c>
      <c r="F142" s="2" t="s">
        <v>63</v>
      </c>
      <c r="G142" s="2" t="s">
        <v>64</v>
      </c>
    </row>
    <row r="143" spans="1:7" ht="12.75" customHeight="1" thickBot="1" x14ac:dyDescent="0.25">
      <c r="A143" s="33" t="s">
        <v>6</v>
      </c>
      <c r="B143" s="23">
        <f>B145+B146+B147</f>
        <v>19579900</v>
      </c>
      <c r="C143" s="23">
        <f t="shared" ref="C143:G143" si="24">C145+C146+C147</f>
        <v>19845331</v>
      </c>
      <c r="D143" s="23">
        <f t="shared" si="24"/>
        <v>4278273</v>
      </c>
      <c r="E143" s="23">
        <f t="shared" si="24"/>
        <v>8415171</v>
      </c>
      <c r="F143" s="23">
        <f t="shared" si="24"/>
        <v>12413351</v>
      </c>
      <c r="G143" s="23">
        <f t="shared" si="24"/>
        <v>0</v>
      </c>
    </row>
    <row r="144" spans="1:7" ht="12.75" customHeight="1" thickBot="1" x14ac:dyDescent="0.25">
      <c r="A144" s="34" t="s">
        <v>7</v>
      </c>
      <c r="B144" s="35"/>
      <c r="C144" s="35"/>
      <c r="D144" s="35"/>
      <c r="E144" s="35"/>
      <c r="F144" s="35"/>
      <c r="G144" s="35"/>
    </row>
    <row r="145" spans="1:7" ht="12.75" customHeight="1" thickBot="1" x14ac:dyDescent="0.25">
      <c r="A145" s="36" t="s">
        <v>8</v>
      </c>
      <c r="B145" s="35">
        <v>12579500</v>
      </c>
      <c r="C145" s="35">
        <v>12603564</v>
      </c>
      <c r="D145" s="35">
        <v>2885488</v>
      </c>
      <c r="E145" s="35">
        <v>5816333</v>
      </c>
      <c r="F145" s="35">
        <v>8902647</v>
      </c>
      <c r="G145" s="35"/>
    </row>
    <row r="146" spans="1:7" ht="12.75" customHeight="1" thickBot="1" x14ac:dyDescent="0.25">
      <c r="A146" s="36" t="s">
        <v>9</v>
      </c>
      <c r="B146" s="35">
        <v>6024200</v>
      </c>
      <c r="C146" s="35">
        <v>6238973</v>
      </c>
      <c r="D146" s="35">
        <v>1358872</v>
      </c>
      <c r="E146" s="35">
        <v>2474532</v>
      </c>
      <c r="F146" s="35">
        <v>3247627</v>
      </c>
      <c r="G146" s="35"/>
    </row>
    <row r="147" spans="1:7" ht="12.75" customHeight="1" thickBot="1" x14ac:dyDescent="0.25">
      <c r="A147" s="36" t="s">
        <v>10</v>
      </c>
      <c r="B147" s="35">
        <v>976200</v>
      </c>
      <c r="C147" s="35">
        <v>1002794</v>
      </c>
      <c r="D147" s="35">
        <v>33913</v>
      </c>
      <c r="E147" s="35">
        <v>124306</v>
      </c>
      <c r="F147" s="35">
        <v>263077</v>
      </c>
      <c r="G147" s="35"/>
    </row>
    <row r="148" spans="1:7" ht="12.75" customHeight="1" thickBot="1" x14ac:dyDescent="0.25">
      <c r="A148" s="28"/>
      <c r="B148" s="25"/>
      <c r="C148" s="25"/>
      <c r="D148" s="25"/>
      <c r="E148" s="25"/>
      <c r="F148" s="25"/>
      <c r="G148" s="25"/>
    </row>
    <row r="149" spans="1:7" ht="12.75" customHeight="1" thickBot="1" x14ac:dyDescent="0.25">
      <c r="A149" s="33" t="s">
        <v>25</v>
      </c>
      <c r="B149" s="37">
        <f t="shared" ref="B149:G149" si="25">B150</f>
        <v>0</v>
      </c>
      <c r="C149" s="37">
        <f t="shared" si="25"/>
        <v>0</v>
      </c>
      <c r="D149" s="37">
        <f t="shared" si="25"/>
        <v>0</v>
      </c>
      <c r="E149" s="37">
        <f t="shared" si="25"/>
        <v>0</v>
      </c>
      <c r="F149" s="37">
        <f t="shared" si="25"/>
        <v>0</v>
      </c>
      <c r="G149" s="37">
        <f t="shared" si="25"/>
        <v>0</v>
      </c>
    </row>
    <row r="150" spans="1:7" ht="12.75" customHeight="1" thickBot="1" x14ac:dyDescent="0.25">
      <c r="A150" s="34" t="s">
        <v>36</v>
      </c>
      <c r="B150" s="35"/>
      <c r="C150" s="35"/>
      <c r="D150" s="35"/>
      <c r="E150" s="35"/>
      <c r="F150" s="35"/>
      <c r="G150" s="35"/>
    </row>
    <row r="151" spans="1:7" ht="12.75" customHeight="1" thickBot="1" x14ac:dyDescent="0.25">
      <c r="A151" s="33" t="s">
        <v>12</v>
      </c>
      <c r="B151" s="23">
        <f t="shared" ref="B151:G151" si="26">B143+B149</f>
        <v>19579900</v>
      </c>
      <c r="C151" s="23">
        <f t="shared" si="26"/>
        <v>19845331</v>
      </c>
      <c r="D151" s="23">
        <f t="shared" si="26"/>
        <v>4278273</v>
      </c>
      <c r="E151" s="23">
        <f t="shared" si="26"/>
        <v>8415171</v>
      </c>
      <c r="F151" s="23">
        <f t="shared" si="26"/>
        <v>12413351</v>
      </c>
      <c r="G151" s="23">
        <f t="shared" si="26"/>
        <v>0</v>
      </c>
    </row>
    <row r="152" spans="1:7" ht="12.75" customHeight="1" thickBot="1" x14ac:dyDescent="0.25">
      <c r="A152" s="34"/>
      <c r="B152" s="35"/>
      <c r="C152" s="35"/>
      <c r="D152" s="35"/>
      <c r="E152" s="35"/>
      <c r="F152" s="35"/>
      <c r="G152" s="35"/>
    </row>
    <row r="153" spans="1:7" ht="12.75" customHeight="1" thickBot="1" x14ac:dyDescent="0.25">
      <c r="A153" s="34" t="s">
        <v>13</v>
      </c>
      <c r="B153" s="44">
        <v>497</v>
      </c>
      <c r="C153" s="44">
        <v>503</v>
      </c>
      <c r="D153" s="44">
        <v>462</v>
      </c>
      <c r="E153" s="44">
        <v>458</v>
      </c>
      <c r="F153" s="44">
        <v>459</v>
      </c>
      <c r="G153" s="44"/>
    </row>
    <row r="154" spans="1:7" ht="12.75" customHeight="1" x14ac:dyDescent="0.2">
      <c r="A154" s="48"/>
      <c r="B154" s="49"/>
      <c r="C154" s="49"/>
      <c r="D154" s="49"/>
      <c r="E154" s="49"/>
      <c r="F154" s="49"/>
      <c r="G154" s="49"/>
    </row>
    <row r="155" spans="1:7" ht="39" customHeight="1" x14ac:dyDescent="0.2">
      <c r="A155" s="87" t="s">
        <v>66</v>
      </c>
      <c r="B155" s="87"/>
      <c r="C155" s="87"/>
      <c r="D155" s="87"/>
      <c r="E155" s="87"/>
      <c r="F155" s="87"/>
      <c r="G155" s="87"/>
    </row>
    <row r="156" spans="1:7" x14ac:dyDescent="0.2">
      <c r="A156" s="87"/>
      <c r="B156" s="87"/>
      <c r="C156" s="87"/>
      <c r="D156" s="87"/>
      <c r="E156" s="87"/>
      <c r="F156" s="87"/>
      <c r="G156" s="87"/>
    </row>
    <row r="157" spans="1:7" ht="13.5" thickBot="1" x14ac:dyDescent="0.25"/>
    <row r="158" spans="1:7" ht="13.5" thickBot="1" x14ac:dyDescent="0.25">
      <c r="A158" s="84" t="s">
        <v>19</v>
      </c>
      <c r="B158" s="85"/>
      <c r="C158" s="85"/>
      <c r="D158" s="85"/>
      <c r="E158" s="85"/>
      <c r="F158" s="85"/>
      <c r="G158" s="89"/>
    </row>
    <row r="159" spans="1:7" ht="12.75" customHeight="1" x14ac:dyDescent="0.2">
      <c r="A159" s="20" t="s">
        <v>2</v>
      </c>
      <c r="B159" s="78" t="s">
        <v>65</v>
      </c>
      <c r="C159" s="81" t="s">
        <v>60</v>
      </c>
      <c r="D159" s="9" t="s">
        <v>4</v>
      </c>
      <c r="E159" s="9" t="s">
        <v>4</v>
      </c>
      <c r="F159" s="9" t="s">
        <v>4</v>
      </c>
      <c r="G159" s="9" t="s">
        <v>4</v>
      </c>
    </row>
    <row r="160" spans="1:7" x14ac:dyDescent="0.2">
      <c r="A160" s="20" t="s">
        <v>3</v>
      </c>
      <c r="B160" s="79"/>
      <c r="C160" s="82"/>
      <c r="D160" s="1" t="s">
        <v>5</v>
      </c>
      <c r="E160" s="1" t="s">
        <v>5</v>
      </c>
      <c r="F160" s="1" t="s">
        <v>5</v>
      </c>
      <c r="G160" s="1" t="s">
        <v>5</v>
      </c>
    </row>
    <row r="161" spans="1:8" ht="26.25" thickBot="1" x14ac:dyDescent="0.25">
      <c r="A161" s="21"/>
      <c r="B161" s="80"/>
      <c r="C161" s="83"/>
      <c r="D161" s="14" t="s">
        <v>61</v>
      </c>
      <c r="E161" s="2" t="s">
        <v>62</v>
      </c>
      <c r="F161" s="2" t="s">
        <v>63</v>
      </c>
      <c r="G161" s="2" t="s">
        <v>64</v>
      </c>
    </row>
    <row r="162" spans="1:8" ht="34.5" customHeight="1" thickBot="1" x14ac:dyDescent="0.25">
      <c r="A162" s="19" t="s">
        <v>6</v>
      </c>
      <c r="B162" s="63">
        <f>+B164+B165+B166</f>
        <v>64495800</v>
      </c>
      <c r="C162" s="63">
        <f t="shared" ref="C162:G162" si="27">+C164+C165+C166</f>
        <v>71445425</v>
      </c>
      <c r="D162" s="63">
        <f t="shared" si="27"/>
        <v>13969234</v>
      </c>
      <c r="E162" s="63">
        <f t="shared" si="27"/>
        <v>28655406</v>
      </c>
      <c r="F162" s="63">
        <f t="shared" si="27"/>
        <v>43563661</v>
      </c>
      <c r="G162" s="63">
        <f t="shared" si="27"/>
        <v>0</v>
      </c>
    </row>
    <row r="163" spans="1:8" ht="13.5" thickBot="1" x14ac:dyDescent="0.25">
      <c r="A163" s="4" t="s">
        <v>7</v>
      </c>
      <c r="B163" s="50"/>
      <c r="C163" s="50"/>
      <c r="D163" s="50"/>
      <c r="E163" s="50"/>
      <c r="F163" s="50"/>
      <c r="G163" s="50"/>
    </row>
    <row r="164" spans="1:8" ht="13.5" thickBot="1" x14ac:dyDescent="0.25">
      <c r="A164" s="5" t="s">
        <v>8</v>
      </c>
      <c r="B164" s="50">
        <f>B12+B28+B44+B60+B77+B93+B111+B128+B145</f>
        <v>42629000</v>
      </c>
      <c r="C164" s="50">
        <f t="shared" ref="C164:G164" si="28">C12+C28+C44+C60+C77+C93+C111+C128+C145</f>
        <v>42862003</v>
      </c>
      <c r="D164" s="50">
        <f t="shared" si="28"/>
        <v>10182241</v>
      </c>
      <c r="E164" s="50">
        <f t="shared" si="28"/>
        <v>20400142</v>
      </c>
      <c r="F164" s="50">
        <f t="shared" si="28"/>
        <v>30888756</v>
      </c>
      <c r="G164" s="50">
        <f t="shared" si="28"/>
        <v>0</v>
      </c>
    </row>
    <row r="165" spans="1:8" ht="13.5" thickBot="1" x14ac:dyDescent="0.25">
      <c r="A165" s="5" t="s">
        <v>9</v>
      </c>
      <c r="B165" s="50">
        <f>B13+B29+B45+B61+B78+B94+B112+B129+B146</f>
        <v>18478100</v>
      </c>
      <c r="C165" s="50">
        <f t="shared" ref="C165:G165" si="29">C13+C29+C45+C61+C78+C94+C112+C129+C146</f>
        <v>23670591</v>
      </c>
      <c r="D165" s="50">
        <f t="shared" si="29"/>
        <v>3657716</v>
      </c>
      <c r="E165" s="50">
        <f t="shared" si="29"/>
        <v>7601037</v>
      </c>
      <c r="F165" s="50">
        <f t="shared" si="29"/>
        <v>10573453</v>
      </c>
      <c r="G165" s="50">
        <f t="shared" si="29"/>
        <v>0</v>
      </c>
    </row>
    <row r="166" spans="1:8" ht="13.5" thickBot="1" x14ac:dyDescent="0.25">
      <c r="A166" s="5" t="s">
        <v>10</v>
      </c>
      <c r="B166" s="50">
        <f>B14+B30+B46+B62+B79+B95+B113+B130+B147</f>
        <v>3388700</v>
      </c>
      <c r="C166" s="50">
        <f t="shared" ref="C166:G166" si="30">C14+C30+C46+C62+C79+C95+C113+C130+C147</f>
        <v>4912831</v>
      </c>
      <c r="D166" s="50">
        <f t="shared" si="30"/>
        <v>129277</v>
      </c>
      <c r="E166" s="50">
        <f t="shared" si="30"/>
        <v>654227</v>
      </c>
      <c r="F166" s="50">
        <f t="shared" si="30"/>
        <v>2101452</v>
      </c>
      <c r="G166" s="50">
        <f t="shared" si="30"/>
        <v>0</v>
      </c>
    </row>
    <row r="167" spans="1:8" ht="24" customHeight="1" thickBot="1" x14ac:dyDescent="0.25">
      <c r="A167" s="4"/>
      <c r="B167" s="3"/>
      <c r="C167" s="3"/>
      <c r="D167" s="3"/>
      <c r="E167" s="3"/>
      <c r="F167" s="3"/>
      <c r="G167" s="3"/>
    </row>
    <row r="168" spans="1:8" ht="28.5" customHeight="1" thickBot="1" x14ac:dyDescent="0.25">
      <c r="A168" s="19" t="s">
        <v>11</v>
      </c>
      <c r="B168" s="63">
        <f>B170</f>
        <v>150000</v>
      </c>
      <c r="C168" s="63">
        <f t="shared" ref="C168:G168" si="31">C170</f>
        <v>150000</v>
      </c>
      <c r="D168" s="63">
        <f t="shared" si="31"/>
        <v>30104</v>
      </c>
      <c r="E168" s="63">
        <f t="shared" si="31"/>
        <v>51307</v>
      </c>
      <c r="F168" s="63">
        <f t="shared" si="31"/>
        <v>110970</v>
      </c>
      <c r="G168" s="63">
        <f t="shared" si="31"/>
        <v>0</v>
      </c>
    </row>
    <row r="169" spans="1:8" ht="12.75" customHeight="1" thickBot="1" x14ac:dyDescent="0.25">
      <c r="A169" s="4" t="s">
        <v>18</v>
      </c>
      <c r="B169" s="3"/>
      <c r="C169" s="3"/>
      <c r="D169" s="3"/>
      <c r="E169" s="3"/>
      <c r="F169" s="3"/>
      <c r="G169" s="3"/>
    </row>
    <row r="170" spans="1:8" ht="28.5" customHeight="1" thickBot="1" x14ac:dyDescent="0.25">
      <c r="A170" s="34" t="s">
        <v>29</v>
      </c>
      <c r="B170" s="50">
        <f>B65</f>
        <v>150000</v>
      </c>
      <c r="C170" s="50">
        <f t="shared" ref="C170:G170" si="32">C65</f>
        <v>150000</v>
      </c>
      <c r="D170" s="50">
        <f t="shared" si="32"/>
        <v>30104</v>
      </c>
      <c r="E170" s="50">
        <f t="shared" si="32"/>
        <v>51307</v>
      </c>
      <c r="F170" s="50">
        <f t="shared" si="32"/>
        <v>110970</v>
      </c>
      <c r="G170" s="50">
        <f t="shared" si="32"/>
        <v>0</v>
      </c>
    </row>
    <row r="171" spans="1:8" ht="13.5" thickBot="1" x14ac:dyDescent="0.25">
      <c r="A171" s="19" t="s">
        <v>12</v>
      </c>
      <c r="B171" s="63">
        <f>+B168+B162</f>
        <v>64645800</v>
      </c>
      <c r="C171" s="63">
        <f t="shared" ref="C171:G171" si="33">+C168+C162</f>
        <v>71595425</v>
      </c>
      <c r="D171" s="63">
        <f t="shared" si="33"/>
        <v>13999338</v>
      </c>
      <c r="E171" s="63">
        <f t="shared" si="33"/>
        <v>28706713</v>
      </c>
      <c r="F171" s="63">
        <f t="shared" si="33"/>
        <v>43674631</v>
      </c>
      <c r="G171" s="63">
        <f t="shared" si="33"/>
        <v>0</v>
      </c>
    </row>
    <row r="172" spans="1:8" ht="13.5" thickBot="1" x14ac:dyDescent="0.25">
      <c r="A172" s="4"/>
      <c r="B172" s="3"/>
      <c r="C172" s="3"/>
      <c r="D172" s="3"/>
      <c r="E172" s="3"/>
      <c r="F172" s="3"/>
      <c r="G172" s="3"/>
    </row>
    <row r="173" spans="1:8" ht="13.5" thickBot="1" x14ac:dyDescent="0.25">
      <c r="A173" s="4" t="s">
        <v>13</v>
      </c>
      <c r="B173" s="50">
        <f>B20+B36+B52+B68+B85+B101+B119+B136+B153</f>
        <v>1823</v>
      </c>
      <c r="C173" s="50">
        <f t="shared" ref="C173:G173" si="34">C20+C36+C52+C68+C85+C101+C119+C136+C153</f>
        <v>1823</v>
      </c>
      <c r="D173" s="50">
        <f t="shared" si="34"/>
        <v>1679</v>
      </c>
      <c r="E173" s="50">
        <f t="shared" si="34"/>
        <v>1683</v>
      </c>
      <c r="F173" s="50">
        <f t="shared" si="34"/>
        <v>1689</v>
      </c>
      <c r="G173" s="50">
        <f t="shared" si="34"/>
        <v>0</v>
      </c>
    </row>
    <row r="174" spans="1:8" ht="15.75" x14ac:dyDescent="0.2">
      <c r="A174" s="6"/>
    </row>
    <row r="175" spans="1:8" ht="12.75" customHeight="1" x14ac:dyDescent="0.2">
      <c r="A175" s="64" t="s">
        <v>58</v>
      </c>
      <c r="B175" s="64"/>
      <c r="C175" s="64"/>
      <c r="D175" s="64"/>
      <c r="E175" s="64"/>
      <c r="F175" s="64"/>
      <c r="G175" s="64"/>
      <c r="H175" s="64"/>
    </row>
  </sheetData>
  <mergeCells count="35">
    <mergeCell ref="A3:G3"/>
    <mergeCell ref="A4:G4"/>
    <mergeCell ref="A5:G5"/>
    <mergeCell ref="C7:C9"/>
    <mergeCell ref="A158:G158"/>
    <mergeCell ref="C159:C161"/>
    <mergeCell ref="A155:G156"/>
    <mergeCell ref="A6:G6"/>
    <mergeCell ref="B7:B9"/>
    <mergeCell ref="B159:B161"/>
    <mergeCell ref="B88:B90"/>
    <mergeCell ref="A139:G139"/>
    <mergeCell ref="B140:B142"/>
    <mergeCell ref="C140:C142"/>
    <mergeCell ref="C106:C108"/>
    <mergeCell ref="A122:G122"/>
    <mergeCell ref="B123:B125"/>
    <mergeCell ref="C123:C125"/>
    <mergeCell ref="C88:C90"/>
    <mergeCell ref="A175:H175"/>
    <mergeCell ref="A22:G22"/>
    <mergeCell ref="B23:B25"/>
    <mergeCell ref="C23:C25"/>
    <mergeCell ref="A38:G38"/>
    <mergeCell ref="B39:B41"/>
    <mergeCell ref="C39:C41"/>
    <mergeCell ref="A54:G54"/>
    <mergeCell ref="B55:B57"/>
    <mergeCell ref="C55:C57"/>
    <mergeCell ref="A71:G71"/>
    <mergeCell ref="B72:B74"/>
    <mergeCell ref="C72:C74"/>
    <mergeCell ref="A87:G87"/>
    <mergeCell ref="A105:G105"/>
    <mergeCell ref="B106:B108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UserName</cp:lastModifiedBy>
  <cp:lastPrinted>2021-07-21T09:01:17Z</cp:lastPrinted>
  <dcterms:created xsi:type="dcterms:W3CDTF">2016-04-01T09:51:31Z</dcterms:created>
  <dcterms:modified xsi:type="dcterms:W3CDTF">2021-10-21T13:23:57Z</dcterms:modified>
</cp:coreProperties>
</file>