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ekova\Desktop\2026\00_ZAKON\"/>
    </mc:Choice>
  </mc:AlternateContent>
  <bookViews>
    <workbookView xWindow="0" yWindow="0" windowWidth="14370" windowHeight="11670" activeTab="1"/>
  </bookViews>
  <sheets>
    <sheet name="ЗДБРБ 2026" sheetId="3" r:id="rId1"/>
    <sheet name="190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3" l="1"/>
  <c r="I24" i="3"/>
  <c r="I21" i="3"/>
  <c r="I15" i="3" s="1"/>
  <c r="I9" i="3"/>
  <c r="I8" i="3" s="1"/>
  <c r="C15" i="2" l="1"/>
  <c r="C14" i="2" s="1"/>
  <c r="C13" i="2"/>
  <c r="C9" i="2"/>
  <c r="C8" i="2"/>
  <c r="C147" i="2"/>
  <c r="C149" i="2" s="1"/>
  <c r="C136" i="2"/>
  <c r="C18" i="2" s="1"/>
  <c r="C111" i="2"/>
  <c r="C100" i="2"/>
  <c r="C89" i="2"/>
  <c r="C12" i="2" s="1"/>
  <c r="C78" i="2"/>
  <c r="C11" i="2" s="1"/>
  <c r="C54" i="2"/>
  <c r="C43" i="2"/>
  <c r="C32" i="2"/>
  <c r="C7" i="2" s="1"/>
  <c r="C6" i="2" s="1"/>
  <c r="C19" i="2" s="1"/>
  <c r="C16" i="2"/>
  <c r="C146" i="2"/>
  <c r="C145" i="2"/>
  <c r="C144" i="2"/>
  <c r="C143" i="2"/>
  <c r="C141" i="2" s="1"/>
  <c r="C129" i="2"/>
  <c r="C115" i="2"/>
  <c r="C125" i="2" s="1"/>
  <c r="C17" i="2" s="1"/>
  <c r="C121" i="2"/>
  <c r="C104" i="2"/>
  <c r="C93" i="2"/>
  <c r="C82" i="2"/>
  <c r="C71" i="2"/>
  <c r="C58" i="2"/>
  <c r="C67" i="2" s="1"/>
  <c r="C10" i="2" s="1"/>
  <c r="C64" i="2"/>
  <c r="C47" i="2"/>
  <c r="C36" i="2"/>
  <c r="C25" i="2"/>
</calcChain>
</file>

<file path=xl/sharedStrings.xml><?xml version="1.0" encoding="utf-8"?>
<sst xmlns="http://schemas.openxmlformats.org/spreadsheetml/2006/main" count="234" uniqueCount="101">
  <si>
    <t xml:space="preserve">Общо разходи </t>
  </si>
  <si>
    <t>І.</t>
  </si>
  <si>
    <t>Общо ведомствени разходи:</t>
  </si>
  <si>
    <t xml:space="preserve">   Персонал</t>
  </si>
  <si>
    <t xml:space="preserve">   Издръжка</t>
  </si>
  <si>
    <t xml:space="preserve">   Капиталови разходи</t>
  </si>
  <si>
    <t>ІІ.</t>
  </si>
  <si>
    <t>Администрирани разходни параграфи по бюджета на ПРБ</t>
  </si>
  <si>
    <t>Общо разходи:</t>
  </si>
  <si>
    <t>III.</t>
  </si>
  <si>
    <t>от тях за:</t>
  </si>
  <si>
    <t xml:space="preserve">РАЗПРЕДЕЛЕНИЕ НА ВЕДОМСТВЕНИТЕ И АДМИНИСТРИРАНИТЕ РАЗХОДИ </t>
  </si>
  <si>
    <t xml:space="preserve">НАИМЕНОВАНИЕ </t>
  </si>
  <si>
    <t>РАЗХОДИ ПО ОБЛАСТИ НА ПОЛИТИКИ/ФУНКЦИОНАЛНИ ОБЛАСТИ И БЮДЖЕТНИ ПРОГРАМИ</t>
  </si>
  <si>
    <t>Забележка:</t>
  </si>
  <si>
    <t>1. При наличие на повече от една област на политика следва да се актуализират съответно формулите в примерния макет.</t>
  </si>
  <si>
    <t xml:space="preserve">   в т.ч. Персонал без делегирани бюджети</t>
  </si>
  <si>
    <t>2. Изписва се наименованието на съответната област на политика и/или функционална област - излишното се премахва.</t>
  </si>
  <si>
    <t>3. В случай на повече от една бюджетна програма, за всяка следваща се добавя нова таблица.</t>
  </si>
  <si>
    <t>Сума
(в евро)</t>
  </si>
  <si>
    <t>ПО БЮДЖЕТНИ ПРОГРАМИ ЗА 2026 Г.</t>
  </si>
  <si>
    <t>ВЕДОМСТВЕНИ И АДМИНИСТРИРАНИ РАЗХОДИ ПО БЮДЖЕТА ЗА 2026 Г. - ОБЩО</t>
  </si>
  <si>
    <t>Класификационен код съгласно РМС № 478 от 2026 т.</t>
  </si>
  <si>
    <t>1900.01.00</t>
  </si>
  <si>
    <t xml:space="preserve">Политика в областта на опазването и ползването на компонентите на околната среда </t>
  </si>
  <si>
    <t>1900.01.01</t>
  </si>
  <si>
    <t>Бюджетна програма „Оценка, управление и опазване на водите на Република България“</t>
  </si>
  <si>
    <t>1900.01.02</t>
  </si>
  <si>
    <t>Бюджетна програма „Интегрирана система за управление на отпадъците и опазване на почвите“</t>
  </si>
  <si>
    <t>1900.01.03</t>
  </si>
  <si>
    <t>Бюджетна програма „Намаляване на вредните емисии в атмосферата и подобряване качеството на атмосферния въздух“</t>
  </si>
  <si>
    <t>1900.01.04</t>
  </si>
  <si>
    <t>Бюджетна програма „Съхраняване, укрепване и възстановяване на екосистеми, местообитания, видове и генетичните им ресурси“</t>
  </si>
  <si>
    <t>1900.01.05</t>
  </si>
  <si>
    <t>Бюджетна програма „Информиране, участие на обществеността в процеса на вземане на решения и прилагане на механизмите за контрол“</t>
  </si>
  <si>
    <t>1900.01.06</t>
  </si>
  <si>
    <t>Бюджетна програма „Оценка и управление на въздействието върху околната среда“</t>
  </si>
  <si>
    <t>1900.01.07</t>
  </si>
  <si>
    <t>Бюджетна програма „Управление на дейностите по изменение на климата“</t>
  </si>
  <si>
    <t>1900.02.00</t>
  </si>
  <si>
    <t>Политика в областта на Националната система за мониторинг на околната среда и информационна обезпеченост</t>
  </si>
  <si>
    <t>1900.02.01</t>
  </si>
  <si>
    <t>Бюджетна програма „Национална система за мониторинг на околната среда и информационна обезпеченост“</t>
  </si>
  <si>
    <t>1900.03.00</t>
  </si>
  <si>
    <t>Други бюджетни програми:</t>
  </si>
  <si>
    <t>1900.03.01</t>
  </si>
  <si>
    <t>Бюджетна програма „Дейности по метеорология, хидрология и агрометеорология“</t>
  </si>
  <si>
    <t>1900.04.00</t>
  </si>
  <si>
    <t>Бюджетна програма „Администрация“</t>
  </si>
  <si>
    <t>№ 1900.01.01</t>
  </si>
  <si>
    <t>№ 1900.01.02</t>
  </si>
  <si>
    <t>№ 1900.01.03</t>
  </si>
  <si>
    <t>№ 1900.01.04</t>
  </si>
  <si>
    <t>№ 1900.01.05</t>
  </si>
  <si>
    <t>№ 1900.01.06</t>
  </si>
  <si>
    <t>№ 1900.01.07</t>
  </si>
  <si>
    <t>№ 1900.02.01</t>
  </si>
  <si>
    <t>№ 1900.03.01</t>
  </si>
  <si>
    <t>№ 1900.04.00</t>
  </si>
  <si>
    <t>Стипендии</t>
  </si>
  <si>
    <t>Разходи за членски внос и участие в нетърговски организации и дейности</t>
  </si>
  <si>
    <t>Общо разходи по бюджетните програми на Министерство на околната среда и водите</t>
  </si>
  <si>
    <t>Средства за изплащане на обезщетения за щети, нанесени от кафява мечка и корморан, съгласно чл.79, ал.2 от закона за лова и опазване на дивеча</t>
  </si>
  <si>
    <t xml:space="preserve"> Б Ю Д Ж Е Т</t>
  </si>
  <si>
    <t>НА МИНИСТЕРСТВО НА ОКОЛНАТА СРЕДА И ВОДИТЕ</t>
  </si>
  <si>
    <t xml:space="preserve">                                                 П О К А З А Т Е Л И                                            </t>
  </si>
  <si>
    <t xml:space="preserve">І. ПРИХОДИ, ПОМОЩИ И ДАРЕНИЯ </t>
  </si>
  <si>
    <t xml:space="preserve">    Неданъчни приходи</t>
  </si>
  <si>
    <t xml:space="preserve">         Държавни такси</t>
  </si>
  <si>
    <t xml:space="preserve">         Приходи и доходи от собственост</t>
  </si>
  <si>
    <t xml:space="preserve">         Глоби, санкции и наказателни лихви</t>
  </si>
  <si>
    <t xml:space="preserve">         Други приходи</t>
  </si>
  <si>
    <t>ІІ.РАЗХОДИ</t>
  </si>
  <si>
    <r>
      <t xml:space="preserve">    </t>
    </r>
    <r>
      <rPr>
        <b/>
        <sz val="12"/>
        <rFont val="Times New Roman"/>
        <family val="1"/>
        <charset val="204"/>
      </rPr>
      <t>Текущи разходи</t>
    </r>
  </si>
  <si>
    <t xml:space="preserve">          в т.ч. </t>
  </si>
  <si>
    <t xml:space="preserve">          Персонал</t>
  </si>
  <si>
    <t xml:space="preserve">           в т.ч. Персонал без делегирани бюджети</t>
  </si>
  <si>
    <r>
      <t xml:space="preserve">          </t>
    </r>
    <r>
      <rPr>
        <sz val="12"/>
        <rFont val="Times New Roman"/>
        <family val="1"/>
        <charset val="204"/>
      </rPr>
      <t>Текущи трансфери, обезщетения и помощи за домакинствата</t>
    </r>
  </si>
  <si>
    <t xml:space="preserve">    Капиталови разходи</t>
  </si>
  <si>
    <t xml:space="preserve">           Придобиване на дълготрайни активи и основен ремонт</t>
  </si>
  <si>
    <t>ІІІ.БЮДЖЕТНИ ВЗАИМООТНОШЕНИЯ (ТРАНСФЕРИ) - (+/-)</t>
  </si>
  <si>
    <r>
      <t xml:space="preserve">    </t>
    </r>
    <r>
      <rPr>
        <b/>
        <sz val="12"/>
        <rFont val="Times New Roman"/>
        <family val="1"/>
        <charset val="204"/>
      </rPr>
      <t xml:space="preserve"> Бюджетно взаимоотношение с Централен бюджет (+/-)</t>
    </r>
  </si>
  <si>
    <t xml:space="preserve">     Бюджетни взаимоотношения с други бюджетни организации (+/-)</t>
  </si>
  <si>
    <t xml:space="preserve">     Получени трансфери (+)</t>
  </si>
  <si>
    <t xml:space="preserve">      от Предприятието за управление на дейностите по опазване на околната среда</t>
  </si>
  <si>
    <t xml:space="preserve">     Предоставени трансфери (-)</t>
  </si>
  <si>
    <t xml:space="preserve">      в т.ч. за Българската академия на науките</t>
  </si>
  <si>
    <t xml:space="preserve">               за Предприятието за управление на дейностите по опазване на околната среда</t>
  </si>
  <si>
    <t>IV. БЮДЖЕТНО САЛДО (І-ІІ+ІІІ)</t>
  </si>
  <si>
    <t>V. ОПЕРАЦИИ В ЧАСТТА НА ФИНАНСИРАНЕТО</t>
  </si>
  <si>
    <t>РАЗПРЕДЕЛЕНИЕ НА РАЗХОДИТЕ ПО ОБЛАСТИ НА ПОЛИТИКИ</t>
  </si>
  <si>
    <t>Политика в областта на опазването и ползването на компонентите на околната среда</t>
  </si>
  <si>
    <t>Политика в областта на Националната система за мониторинг на околнтаа среда и информационна обезпеченост</t>
  </si>
  <si>
    <t>Други бюджетни програми</t>
  </si>
  <si>
    <t>Бюджетна програма "Дейности по метеорология, хидрология и агрометеорология"</t>
  </si>
  <si>
    <t>Бюджетна програма "Администрация"</t>
  </si>
  <si>
    <t>ЗА 2026 ГОДИНА</t>
  </si>
  <si>
    <t>Закон за държавния бюджет на Република България за 2026 г.</t>
  </si>
  <si>
    <t>СУМА (хил. евро)</t>
  </si>
  <si>
    <t xml:space="preserve">Максимален размер на ангажиментите за разходи, които могат да бъдат поети през 2026 г. </t>
  </si>
  <si>
    <t xml:space="preserve">Максимален размер на новите задължения за разходи, които могат да бъдат натрупани през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</si>
</sst>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л_в_-;\-* #,##0.00\ _л_в_-;_-* &quot;-&quot;??\ _л_в_-;_-@_-"/>
    <numFmt numFmtId="165" formatCode="#,##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center" wrapText="1"/>
    </xf>
    <xf numFmtId="0" fontId="4" fillId="0" borderId="1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Border="1"/>
    <xf numFmtId="0" fontId="5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5" fillId="0" borderId="0" xfId="0" applyFont="1" applyFill="1"/>
    <xf numFmtId="3" fontId="5" fillId="0" borderId="0" xfId="0" applyNumberFormat="1" applyFont="1" applyFill="1"/>
    <xf numFmtId="3" fontId="5" fillId="0" borderId="12" xfId="0" applyNumberFormat="1" applyFont="1" applyFill="1" applyBorder="1"/>
    <xf numFmtId="3" fontId="4" fillId="0" borderId="6" xfId="0" applyNumberFormat="1" applyFont="1" applyFill="1" applyBorder="1"/>
    <xf numFmtId="3" fontId="5" fillId="0" borderId="6" xfId="0" applyNumberFormat="1" applyFont="1" applyFill="1" applyBorder="1"/>
    <xf numFmtId="3" fontId="4" fillId="0" borderId="9" xfId="0" applyNumberFormat="1" applyFont="1" applyFill="1" applyBorder="1"/>
    <xf numFmtId="3" fontId="4" fillId="0" borderId="1" xfId="0" applyNumberFormat="1" applyFont="1" applyFill="1" applyBorder="1"/>
    <xf numFmtId="0" fontId="3" fillId="0" borderId="11" xfId="0" applyFont="1" applyBorder="1" applyAlignment="1">
      <alignment horizontal="justify" vertical="center"/>
    </xf>
    <xf numFmtId="3" fontId="4" fillId="0" borderId="1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6" fillId="0" borderId="0" xfId="0" applyFont="1" applyFill="1" applyBorder="1" applyAlignment="1">
      <alignment vertical="center"/>
    </xf>
    <xf numFmtId="0" fontId="10" fillId="0" borderId="0" xfId="0" applyFont="1"/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/>
    <xf numFmtId="49" fontId="14" fillId="0" borderId="1" xfId="0" applyNumberFormat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left" vertical="center" wrapText="1" indent="1"/>
    </xf>
    <xf numFmtId="14" fontId="15" fillId="0" borderId="1" xfId="0" quotePrefix="1" applyNumberFormat="1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 indent="1"/>
    </xf>
    <xf numFmtId="3" fontId="5" fillId="0" borderId="1" xfId="0" applyNumberFormat="1" applyFont="1" applyFill="1" applyBorder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 applyFill="1" applyAlignment="1">
      <alignment wrapText="1"/>
    </xf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3" fontId="18" fillId="0" borderId="0" xfId="0" applyNumberFormat="1" applyFont="1"/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/>
    <xf numFmtId="0" fontId="17" fillId="0" borderId="1" xfId="0" applyFont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1" xfId="0" applyFont="1" applyFill="1" applyBorder="1"/>
    <xf numFmtId="3" fontId="19" fillId="3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3" fontId="19" fillId="0" borderId="1" xfId="0" applyNumberFormat="1" applyFont="1" applyBorder="1" applyAlignment="1"/>
    <xf numFmtId="165" fontId="17" fillId="0" borderId="1" xfId="0" applyNumberFormat="1" applyFont="1" applyBorder="1"/>
    <xf numFmtId="0" fontId="20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165" fontId="21" fillId="0" borderId="1" xfId="0" applyNumberFormat="1" applyFont="1" applyBorder="1"/>
    <xf numFmtId="0" fontId="19" fillId="0" borderId="1" xfId="0" applyFont="1" applyBorder="1" applyAlignment="1">
      <alignment horizontal="center"/>
    </xf>
    <xf numFmtId="165" fontId="19" fillId="0" borderId="1" xfId="0" applyNumberFormat="1" applyFont="1" applyBorder="1"/>
    <xf numFmtId="0" fontId="19" fillId="0" borderId="14" xfId="0" applyFont="1" applyBorder="1" applyAlignment="1">
      <alignment horizontal="left"/>
    </xf>
    <xf numFmtId="165" fontId="19" fillId="0" borderId="0" xfId="0" applyNumberFormat="1" applyFont="1"/>
    <xf numFmtId="0" fontId="20" fillId="0" borderId="10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19" fillId="0" borderId="12" xfId="0" applyFont="1" applyBorder="1"/>
    <xf numFmtId="3" fontId="19" fillId="0" borderId="0" xfId="0" applyNumberFormat="1" applyFont="1"/>
    <xf numFmtId="0" fontId="20" fillId="0" borderId="7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20" fillId="0" borderId="9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center"/>
    </xf>
    <xf numFmtId="0" fontId="17" fillId="0" borderId="1" xfId="0" applyFont="1" applyBorder="1"/>
    <xf numFmtId="165" fontId="17" fillId="0" borderId="1" xfId="0" applyNumberFormat="1" applyFont="1" applyFill="1" applyBorder="1" applyAlignment="1">
      <alignment wrapText="1"/>
    </xf>
    <xf numFmtId="165" fontId="22" fillId="0" borderId="1" xfId="0" applyNumberFormat="1" applyFont="1" applyBorder="1"/>
    <xf numFmtId="0" fontId="20" fillId="0" borderId="14" xfId="0" applyFont="1" applyBorder="1" applyAlignment="1">
      <alignment horizontal="left"/>
    </xf>
    <xf numFmtId="0" fontId="17" fillId="0" borderId="0" xfId="0" applyFont="1"/>
    <xf numFmtId="3" fontId="17" fillId="0" borderId="0" xfId="0" applyNumberFormat="1" applyFont="1"/>
    <xf numFmtId="0" fontId="17" fillId="0" borderId="12" xfId="0" applyFont="1" applyBorder="1"/>
    <xf numFmtId="0" fontId="20" fillId="0" borderId="15" xfId="0" applyFont="1" applyBorder="1" applyAlignment="1">
      <alignment horizontal="left"/>
    </xf>
    <xf numFmtId="0" fontId="23" fillId="0" borderId="0" xfId="0" applyFont="1"/>
    <xf numFmtId="0" fontId="19" fillId="0" borderId="1" xfId="0" applyFont="1" applyBorder="1" applyAlignment="1"/>
    <xf numFmtId="165" fontId="19" fillId="0" borderId="1" xfId="0" applyNumberFormat="1" applyFont="1" applyBorder="1" applyAlignment="1"/>
    <xf numFmtId="0" fontId="19" fillId="3" borderId="1" xfId="0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21" fillId="0" borderId="1" xfId="0" applyFont="1" applyBorder="1"/>
    <xf numFmtId="0" fontId="19" fillId="3" borderId="1" xfId="0" applyFont="1" applyFill="1" applyBorder="1" applyAlignment="1">
      <alignment horizontal="center" wrapText="1"/>
    </xf>
    <xf numFmtId="165" fontId="19" fillId="3" borderId="1" xfId="0" applyNumberFormat="1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18" fillId="0" borderId="1" xfId="0" applyFont="1" applyBorder="1"/>
    <xf numFmtId="165" fontId="18" fillId="0" borderId="1" xfId="0" applyNumberFormat="1" applyFont="1" applyBorder="1"/>
    <xf numFmtId="0" fontId="19" fillId="0" borderId="0" xfId="0" applyFont="1" applyBorder="1" applyAlignment="1">
      <alignment horizontal="center"/>
    </xf>
    <xf numFmtId="3" fontId="0" fillId="0" borderId="0" xfId="0" applyNumberFormat="1"/>
  </cellXfs>
  <cellStyles count="7">
    <cellStyle name="Comma 2" xfId="6"/>
    <cellStyle name="Normal" xfId="0" builtinId="0"/>
    <cellStyle name="Normal 2" xfId="2"/>
    <cellStyle name="Normal 3" xfId="3"/>
    <cellStyle name="Normal 4" xfId="1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31" workbookViewId="0">
      <selection activeCell="I49" sqref="I49"/>
    </sheetView>
  </sheetViews>
  <sheetFormatPr defaultRowHeight="15" x14ac:dyDescent="0.25"/>
  <cols>
    <col min="7" max="7" width="17.42578125" customWidth="1"/>
    <col min="8" max="8" width="11.5703125" hidden="1" customWidth="1"/>
    <col min="9" max="9" width="20.42578125" style="104" customWidth="1"/>
    <col min="10" max="10" width="11.42578125" customWidth="1"/>
    <col min="11" max="11" width="12.85546875" customWidth="1"/>
    <col min="12" max="12" width="12.5703125" customWidth="1"/>
    <col min="263" max="263" width="17.42578125" customWidth="1"/>
    <col min="264" max="264" width="0" hidden="1" customWidth="1"/>
    <col min="265" max="265" width="17.85546875" customWidth="1"/>
    <col min="266" max="266" width="11.42578125" customWidth="1"/>
    <col min="267" max="267" width="12.85546875" customWidth="1"/>
    <col min="268" max="268" width="12.5703125" customWidth="1"/>
    <col min="519" max="519" width="17.42578125" customWidth="1"/>
    <col min="520" max="520" width="0" hidden="1" customWidth="1"/>
    <col min="521" max="521" width="17.85546875" customWidth="1"/>
    <col min="522" max="522" width="11.42578125" customWidth="1"/>
    <col min="523" max="523" width="12.85546875" customWidth="1"/>
    <col min="524" max="524" width="12.5703125" customWidth="1"/>
    <col min="775" max="775" width="17.42578125" customWidth="1"/>
    <col min="776" max="776" width="0" hidden="1" customWidth="1"/>
    <col min="777" max="777" width="17.85546875" customWidth="1"/>
    <col min="778" max="778" width="11.42578125" customWidth="1"/>
    <col min="779" max="779" width="12.85546875" customWidth="1"/>
    <col min="780" max="780" width="12.5703125" customWidth="1"/>
    <col min="1031" max="1031" width="17.42578125" customWidth="1"/>
    <col min="1032" max="1032" width="0" hidden="1" customWidth="1"/>
    <col min="1033" max="1033" width="17.85546875" customWidth="1"/>
    <col min="1034" max="1034" width="11.42578125" customWidth="1"/>
    <col min="1035" max="1035" width="12.85546875" customWidth="1"/>
    <col min="1036" max="1036" width="12.5703125" customWidth="1"/>
    <col min="1287" max="1287" width="17.42578125" customWidth="1"/>
    <col min="1288" max="1288" width="0" hidden="1" customWidth="1"/>
    <col min="1289" max="1289" width="17.85546875" customWidth="1"/>
    <col min="1290" max="1290" width="11.42578125" customWidth="1"/>
    <col min="1291" max="1291" width="12.85546875" customWidth="1"/>
    <col min="1292" max="1292" width="12.5703125" customWidth="1"/>
    <col min="1543" max="1543" width="17.42578125" customWidth="1"/>
    <col min="1544" max="1544" width="0" hidden="1" customWidth="1"/>
    <col min="1545" max="1545" width="17.85546875" customWidth="1"/>
    <col min="1546" max="1546" width="11.42578125" customWidth="1"/>
    <col min="1547" max="1547" width="12.85546875" customWidth="1"/>
    <col min="1548" max="1548" width="12.5703125" customWidth="1"/>
    <col min="1799" max="1799" width="17.42578125" customWidth="1"/>
    <col min="1800" max="1800" width="0" hidden="1" customWidth="1"/>
    <col min="1801" max="1801" width="17.85546875" customWidth="1"/>
    <col min="1802" max="1802" width="11.42578125" customWidth="1"/>
    <col min="1803" max="1803" width="12.85546875" customWidth="1"/>
    <col min="1804" max="1804" width="12.5703125" customWidth="1"/>
    <col min="2055" max="2055" width="17.42578125" customWidth="1"/>
    <col min="2056" max="2056" width="0" hidden="1" customWidth="1"/>
    <col min="2057" max="2057" width="17.85546875" customWidth="1"/>
    <col min="2058" max="2058" width="11.42578125" customWidth="1"/>
    <col min="2059" max="2059" width="12.85546875" customWidth="1"/>
    <col min="2060" max="2060" width="12.5703125" customWidth="1"/>
    <col min="2311" max="2311" width="17.42578125" customWidth="1"/>
    <col min="2312" max="2312" width="0" hidden="1" customWidth="1"/>
    <col min="2313" max="2313" width="17.85546875" customWidth="1"/>
    <col min="2314" max="2314" width="11.42578125" customWidth="1"/>
    <col min="2315" max="2315" width="12.85546875" customWidth="1"/>
    <col min="2316" max="2316" width="12.5703125" customWidth="1"/>
    <col min="2567" max="2567" width="17.42578125" customWidth="1"/>
    <col min="2568" max="2568" width="0" hidden="1" customWidth="1"/>
    <col min="2569" max="2569" width="17.85546875" customWidth="1"/>
    <col min="2570" max="2570" width="11.42578125" customWidth="1"/>
    <col min="2571" max="2571" width="12.85546875" customWidth="1"/>
    <col min="2572" max="2572" width="12.5703125" customWidth="1"/>
    <col min="2823" max="2823" width="17.42578125" customWidth="1"/>
    <col min="2824" max="2824" width="0" hidden="1" customWidth="1"/>
    <col min="2825" max="2825" width="17.85546875" customWidth="1"/>
    <col min="2826" max="2826" width="11.42578125" customWidth="1"/>
    <col min="2827" max="2827" width="12.85546875" customWidth="1"/>
    <col min="2828" max="2828" width="12.5703125" customWidth="1"/>
    <col min="3079" max="3079" width="17.42578125" customWidth="1"/>
    <col min="3080" max="3080" width="0" hidden="1" customWidth="1"/>
    <col min="3081" max="3081" width="17.85546875" customWidth="1"/>
    <col min="3082" max="3082" width="11.42578125" customWidth="1"/>
    <col min="3083" max="3083" width="12.85546875" customWidth="1"/>
    <col min="3084" max="3084" width="12.5703125" customWidth="1"/>
    <col min="3335" max="3335" width="17.42578125" customWidth="1"/>
    <col min="3336" max="3336" width="0" hidden="1" customWidth="1"/>
    <col min="3337" max="3337" width="17.85546875" customWidth="1"/>
    <col min="3338" max="3338" width="11.42578125" customWidth="1"/>
    <col min="3339" max="3339" width="12.85546875" customWidth="1"/>
    <col min="3340" max="3340" width="12.5703125" customWidth="1"/>
    <col min="3591" max="3591" width="17.42578125" customWidth="1"/>
    <col min="3592" max="3592" width="0" hidden="1" customWidth="1"/>
    <col min="3593" max="3593" width="17.85546875" customWidth="1"/>
    <col min="3594" max="3594" width="11.42578125" customWidth="1"/>
    <col min="3595" max="3595" width="12.85546875" customWidth="1"/>
    <col min="3596" max="3596" width="12.5703125" customWidth="1"/>
    <col min="3847" max="3847" width="17.42578125" customWidth="1"/>
    <col min="3848" max="3848" width="0" hidden="1" customWidth="1"/>
    <col min="3849" max="3849" width="17.85546875" customWidth="1"/>
    <col min="3850" max="3850" width="11.42578125" customWidth="1"/>
    <col min="3851" max="3851" width="12.85546875" customWidth="1"/>
    <col min="3852" max="3852" width="12.5703125" customWidth="1"/>
    <col min="4103" max="4103" width="17.42578125" customWidth="1"/>
    <col min="4104" max="4104" width="0" hidden="1" customWidth="1"/>
    <col min="4105" max="4105" width="17.85546875" customWidth="1"/>
    <col min="4106" max="4106" width="11.42578125" customWidth="1"/>
    <col min="4107" max="4107" width="12.85546875" customWidth="1"/>
    <col min="4108" max="4108" width="12.5703125" customWidth="1"/>
    <col min="4359" max="4359" width="17.42578125" customWidth="1"/>
    <col min="4360" max="4360" width="0" hidden="1" customWidth="1"/>
    <col min="4361" max="4361" width="17.85546875" customWidth="1"/>
    <col min="4362" max="4362" width="11.42578125" customWidth="1"/>
    <col min="4363" max="4363" width="12.85546875" customWidth="1"/>
    <col min="4364" max="4364" width="12.5703125" customWidth="1"/>
    <col min="4615" max="4615" width="17.42578125" customWidth="1"/>
    <col min="4616" max="4616" width="0" hidden="1" customWidth="1"/>
    <col min="4617" max="4617" width="17.85546875" customWidth="1"/>
    <col min="4618" max="4618" width="11.42578125" customWidth="1"/>
    <col min="4619" max="4619" width="12.85546875" customWidth="1"/>
    <col min="4620" max="4620" width="12.5703125" customWidth="1"/>
    <col min="4871" max="4871" width="17.42578125" customWidth="1"/>
    <col min="4872" max="4872" width="0" hidden="1" customWidth="1"/>
    <col min="4873" max="4873" width="17.85546875" customWidth="1"/>
    <col min="4874" max="4874" width="11.42578125" customWidth="1"/>
    <col min="4875" max="4875" width="12.85546875" customWidth="1"/>
    <col min="4876" max="4876" width="12.5703125" customWidth="1"/>
    <col min="5127" max="5127" width="17.42578125" customWidth="1"/>
    <col min="5128" max="5128" width="0" hidden="1" customWidth="1"/>
    <col min="5129" max="5129" width="17.85546875" customWidth="1"/>
    <col min="5130" max="5130" width="11.42578125" customWidth="1"/>
    <col min="5131" max="5131" width="12.85546875" customWidth="1"/>
    <col min="5132" max="5132" width="12.5703125" customWidth="1"/>
    <col min="5383" max="5383" width="17.42578125" customWidth="1"/>
    <col min="5384" max="5384" width="0" hidden="1" customWidth="1"/>
    <col min="5385" max="5385" width="17.85546875" customWidth="1"/>
    <col min="5386" max="5386" width="11.42578125" customWidth="1"/>
    <col min="5387" max="5387" width="12.85546875" customWidth="1"/>
    <col min="5388" max="5388" width="12.5703125" customWidth="1"/>
    <col min="5639" max="5639" width="17.42578125" customWidth="1"/>
    <col min="5640" max="5640" width="0" hidden="1" customWidth="1"/>
    <col min="5641" max="5641" width="17.85546875" customWidth="1"/>
    <col min="5642" max="5642" width="11.42578125" customWidth="1"/>
    <col min="5643" max="5643" width="12.85546875" customWidth="1"/>
    <col min="5644" max="5644" width="12.5703125" customWidth="1"/>
    <col min="5895" max="5895" width="17.42578125" customWidth="1"/>
    <col min="5896" max="5896" width="0" hidden="1" customWidth="1"/>
    <col min="5897" max="5897" width="17.85546875" customWidth="1"/>
    <col min="5898" max="5898" width="11.42578125" customWidth="1"/>
    <col min="5899" max="5899" width="12.85546875" customWidth="1"/>
    <col min="5900" max="5900" width="12.5703125" customWidth="1"/>
    <col min="6151" max="6151" width="17.42578125" customWidth="1"/>
    <col min="6152" max="6152" width="0" hidden="1" customWidth="1"/>
    <col min="6153" max="6153" width="17.85546875" customWidth="1"/>
    <col min="6154" max="6154" width="11.42578125" customWidth="1"/>
    <col min="6155" max="6155" width="12.85546875" customWidth="1"/>
    <col min="6156" max="6156" width="12.5703125" customWidth="1"/>
    <col min="6407" max="6407" width="17.42578125" customWidth="1"/>
    <col min="6408" max="6408" width="0" hidden="1" customWidth="1"/>
    <col min="6409" max="6409" width="17.85546875" customWidth="1"/>
    <col min="6410" max="6410" width="11.42578125" customWidth="1"/>
    <col min="6411" max="6411" width="12.85546875" customWidth="1"/>
    <col min="6412" max="6412" width="12.5703125" customWidth="1"/>
    <col min="6663" max="6663" width="17.42578125" customWidth="1"/>
    <col min="6664" max="6664" width="0" hidden="1" customWidth="1"/>
    <col min="6665" max="6665" width="17.85546875" customWidth="1"/>
    <col min="6666" max="6666" width="11.42578125" customWidth="1"/>
    <col min="6667" max="6667" width="12.85546875" customWidth="1"/>
    <col min="6668" max="6668" width="12.5703125" customWidth="1"/>
    <col min="6919" max="6919" width="17.42578125" customWidth="1"/>
    <col min="6920" max="6920" width="0" hidden="1" customWidth="1"/>
    <col min="6921" max="6921" width="17.85546875" customWidth="1"/>
    <col min="6922" max="6922" width="11.42578125" customWidth="1"/>
    <col min="6923" max="6923" width="12.85546875" customWidth="1"/>
    <col min="6924" max="6924" width="12.5703125" customWidth="1"/>
    <col min="7175" max="7175" width="17.42578125" customWidth="1"/>
    <col min="7176" max="7176" width="0" hidden="1" customWidth="1"/>
    <col min="7177" max="7177" width="17.85546875" customWidth="1"/>
    <col min="7178" max="7178" width="11.42578125" customWidth="1"/>
    <col min="7179" max="7179" width="12.85546875" customWidth="1"/>
    <col min="7180" max="7180" width="12.5703125" customWidth="1"/>
    <col min="7431" max="7431" width="17.42578125" customWidth="1"/>
    <col min="7432" max="7432" width="0" hidden="1" customWidth="1"/>
    <col min="7433" max="7433" width="17.85546875" customWidth="1"/>
    <col min="7434" max="7434" width="11.42578125" customWidth="1"/>
    <col min="7435" max="7435" width="12.85546875" customWidth="1"/>
    <col min="7436" max="7436" width="12.5703125" customWidth="1"/>
    <col min="7687" max="7687" width="17.42578125" customWidth="1"/>
    <col min="7688" max="7688" width="0" hidden="1" customWidth="1"/>
    <col min="7689" max="7689" width="17.85546875" customWidth="1"/>
    <col min="7690" max="7690" width="11.42578125" customWidth="1"/>
    <col min="7691" max="7691" width="12.85546875" customWidth="1"/>
    <col min="7692" max="7692" width="12.5703125" customWidth="1"/>
    <col min="7943" max="7943" width="17.42578125" customWidth="1"/>
    <col min="7944" max="7944" width="0" hidden="1" customWidth="1"/>
    <col min="7945" max="7945" width="17.85546875" customWidth="1"/>
    <col min="7946" max="7946" width="11.42578125" customWidth="1"/>
    <col min="7947" max="7947" width="12.85546875" customWidth="1"/>
    <col min="7948" max="7948" width="12.5703125" customWidth="1"/>
    <col min="8199" max="8199" width="17.42578125" customWidth="1"/>
    <col min="8200" max="8200" width="0" hidden="1" customWidth="1"/>
    <col min="8201" max="8201" width="17.85546875" customWidth="1"/>
    <col min="8202" max="8202" width="11.42578125" customWidth="1"/>
    <col min="8203" max="8203" width="12.85546875" customWidth="1"/>
    <col min="8204" max="8204" width="12.5703125" customWidth="1"/>
    <col min="8455" max="8455" width="17.42578125" customWidth="1"/>
    <col min="8456" max="8456" width="0" hidden="1" customWidth="1"/>
    <col min="8457" max="8457" width="17.85546875" customWidth="1"/>
    <col min="8458" max="8458" width="11.42578125" customWidth="1"/>
    <col min="8459" max="8459" width="12.85546875" customWidth="1"/>
    <col min="8460" max="8460" width="12.5703125" customWidth="1"/>
    <col min="8711" max="8711" width="17.42578125" customWidth="1"/>
    <col min="8712" max="8712" width="0" hidden="1" customWidth="1"/>
    <col min="8713" max="8713" width="17.85546875" customWidth="1"/>
    <col min="8714" max="8714" width="11.42578125" customWidth="1"/>
    <col min="8715" max="8715" width="12.85546875" customWidth="1"/>
    <col min="8716" max="8716" width="12.5703125" customWidth="1"/>
    <col min="8967" max="8967" width="17.42578125" customWidth="1"/>
    <col min="8968" max="8968" width="0" hidden="1" customWidth="1"/>
    <col min="8969" max="8969" width="17.85546875" customWidth="1"/>
    <col min="8970" max="8970" width="11.42578125" customWidth="1"/>
    <col min="8971" max="8971" width="12.85546875" customWidth="1"/>
    <col min="8972" max="8972" width="12.5703125" customWidth="1"/>
    <col min="9223" max="9223" width="17.42578125" customWidth="1"/>
    <col min="9224" max="9224" width="0" hidden="1" customWidth="1"/>
    <col min="9225" max="9225" width="17.85546875" customWidth="1"/>
    <col min="9226" max="9226" width="11.42578125" customWidth="1"/>
    <col min="9227" max="9227" width="12.85546875" customWidth="1"/>
    <col min="9228" max="9228" width="12.5703125" customWidth="1"/>
    <col min="9479" max="9479" width="17.42578125" customWidth="1"/>
    <col min="9480" max="9480" width="0" hidden="1" customWidth="1"/>
    <col min="9481" max="9481" width="17.85546875" customWidth="1"/>
    <col min="9482" max="9482" width="11.42578125" customWidth="1"/>
    <col min="9483" max="9483" width="12.85546875" customWidth="1"/>
    <col min="9484" max="9484" width="12.5703125" customWidth="1"/>
    <col min="9735" max="9735" width="17.42578125" customWidth="1"/>
    <col min="9736" max="9736" width="0" hidden="1" customWidth="1"/>
    <col min="9737" max="9737" width="17.85546875" customWidth="1"/>
    <col min="9738" max="9738" width="11.42578125" customWidth="1"/>
    <col min="9739" max="9739" width="12.85546875" customWidth="1"/>
    <col min="9740" max="9740" width="12.5703125" customWidth="1"/>
    <col min="9991" max="9991" width="17.42578125" customWidth="1"/>
    <col min="9992" max="9992" width="0" hidden="1" customWidth="1"/>
    <col min="9993" max="9993" width="17.85546875" customWidth="1"/>
    <col min="9994" max="9994" width="11.42578125" customWidth="1"/>
    <col min="9995" max="9995" width="12.85546875" customWidth="1"/>
    <col min="9996" max="9996" width="12.5703125" customWidth="1"/>
    <col min="10247" max="10247" width="17.42578125" customWidth="1"/>
    <col min="10248" max="10248" width="0" hidden="1" customWidth="1"/>
    <col min="10249" max="10249" width="17.85546875" customWidth="1"/>
    <col min="10250" max="10250" width="11.42578125" customWidth="1"/>
    <col min="10251" max="10251" width="12.85546875" customWidth="1"/>
    <col min="10252" max="10252" width="12.5703125" customWidth="1"/>
    <col min="10503" max="10503" width="17.42578125" customWidth="1"/>
    <col min="10504" max="10504" width="0" hidden="1" customWidth="1"/>
    <col min="10505" max="10505" width="17.85546875" customWidth="1"/>
    <col min="10506" max="10506" width="11.42578125" customWidth="1"/>
    <col min="10507" max="10507" width="12.85546875" customWidth="1"/>
    <col min="10508" max="10508" width="12.5703125" customWidth="1"/>
    <col min="10759" max="10759" width="17.42578125" customWidth="1"/>
    <col min="10760" max="10760" width="0" hidden="1" customWidth="1"/>
    <col min="10761" max="10761" width="17.85546875" customWidth="1"/>
    <col min="10762" max="10762" width="11.42578125" customWidth="1"/>
    <col min="10763" max="10763" width="12.85546875" customWidth="1"/>
    <col min="10764" max="10764" width="12.5703125" customWidth="1"/>
    <col min="11015" max="11015" width="17.42578125" customWidth="1"/>
    <col min="11016" max="11016" width="0" hidden="1" customWidth="1"/>
    <col min="11017" max="11017" width="17.85546875" customWidth="1"/>
    <col min="11018" max="11018" width="11.42578125" customWidth="1"/>
    <col min="11019" max="11019" width="12.85546875" customWidth="1"/>
    <col min="11020" max="11020" width="12.5703125" customWidth="1"/>
    <col min="11271" max="11271" width="17.42578125" customWidth="1"/>
    <col min="11272" max="11272" width="0" hidden="1" customWidth="1"/>
    <col min="11273" max="11273" width="17.85546875" customWidth="1"/>
    <col min="11274" max="11274" width="11.42578125" customWidth="1"/>
    <col min="11275" max="11275" width="12.85546875" customWidth="1"/>
    <col min="11276" max="11276" width="12.5703125" customWidth="1"/>
    <col min="11527" max="11527" width="17.42578125" customWidth="1"/>
    <col min="11528" max="11528" width="0" hidden="1" customWidth="1"/>
    <col min="11529" max="11529" width="17.85546875" customWidth="1"/>
    <col min="11530" max="11530" width="11.42578125" customWidth="1"/>
    <col min="11531" max="11531" width="12.85546875" customWidth="1"/>
    <col min="11532" max="11532" width="12.5703125" customWidth="1"/>
    <col min="11783" max="11783" width="17.42578125" customWidth="1"/>
    <col min="11784" max="11784" width="0" hidden="1" customWidth="1"/>
    <col min="11785" max="11785" width="17.85546875" customWidth="1"/>
    <col min="11786" max="11786" width="11.42578125" customWidth="1"/>
    <col min="11787" max="11787" width="12.85546875" customWidth="1"/>
    <col min="11788" max="11788" width="12.5703125" customWidth="1"/>
    <col min="12039" max="12039" width="17.42578125" customWidth="1"/>
    <col min="12040" max="12040" width="0" hidden="1" customWidth="1"/>
    <col min="12041" max="12041" width="17.85546875" customWidth="1"/>
    <col min="12042" max="12042" width="11.42578125" customWidth="1"/>
    <col min="12043" max="12043" width="12.85546875" customWidth="1"/>
    <col min="12044" max="12044" width="12.5703125" customWidth="1"/>
    <col min="12295" max="12295" width="17.42578125" customWidth="1"/>
    <col min="12296" max="12296" width="0" hidden="1" customWidth="1"/>
    <col min="12297" max="12297" width="17.85546875" customWidth="1"/>
    <col min="12298" max="12298" width="11.42578125" customWidth="1"/>
    <col min="12299" max="12299" width="12.85546875" customWidth="1"/>
    <col min="12300" max="12300" width="12.5703125" customWidth="1"/>
    <col min="12551" max="12551" width="17.42578125" customWidth="1"/>
    <col min="12552" max="12552" width="0" hidden="1" customWidth="1"/>
    <col min="12553" max="12553" width="17.85546875" customWidth="1"/>
    <col min="12554" max="12554" width="11.42578125" customWidth="1"/>
    <col min="12555" max="12555" width="12.85546875" customWidth="1"/>
    <col min="12556" max="12556" width="12.5703125" customWidth="1"/>
    <col min="12807" max="12807" width="17.42578125" customWidth="1"/>
    <col min="12808" max="12808" width="0" hidden="1" customWidth="1"/>
    <col min="12809" max="12809" width="17.85546875" customWidth="1"/>
    <col min="12810" max="12810" width="11.42578125" customWidth="1"/>
    <col min="12811" max="12811" width="12.85546875" customWidth="1"/>
    <col min="12812" max="12812" width="12.5703125" customWidth="1"/>
    <col min="13063" max="13063" width="17.42578125" customWidth="1"/>
    <col min="13064" max="13064" width="0" hidden="1" customWidth="1"/>
    <col min="13065" max="13065" width="17.85546875" customWidth="1"/>
    <col min="13066" max="13066" width="11.42578125" customWidth="1"/>
    <col min="13067" max="13067" width="12.85546875" customWidth="1"/>
    <col min="13068" max="13068" width="12.5703125" customWidth="1"/>
    <col min="13319" max="13319" width="17.42578125" customWidth="1"/>
    <col min="13320" max="13320" width="0" hidden="1" customWidth="1"/>
    <col min="13321" max="13321" width="17.85546875" customWidth="1"/>
    <col min="13322" max="13322" width="11.42578125" customWidth="1"/>
    <col min="13323" max="13323" width="12.85546875" customWidth="1"/>
    <col min="13324" max="13324" width="12.5703125" customWidth="1"/>
    <col min="13575" max="13575" width="17.42578125" customWidth="1"/>
    <col min="13576" max="13576" width="0" hidden="1" customWidth="1"/>
    <col min="13577" max="13577" width="17.85546875" customWidth="1"/>
    <col min="13578" max="13578" width="11.42578125" customWidth="1"/>
    <col min="13579" max="13579" width="12.85546875" customWidth="1"/>
    <col min="13580" max="13580" width="12.5703125" customWidth="1"/>
    <col min="13831" max="13831" width="17.42578125" customWidth="1"/>
    <col min="13832" max="13832" width="0" hidden="1" customWidth="1"/>
    <col min="13833" max="13833" width="17.85546875" customWidth="1"/>
    <col min="13834" max="13834" width="11.42578125" customWidth="1"/>
    <col min="13835" max="13835" width="12.85546875" customWidth="1"/>
    <col min="13836" max="13836" width="12.5703125" customWidth="1"/>
    <col min="14087" max="14087" width="17.42578125" customWidth="1"/>
    <col min="14088" max="14088" width="0" hidden="1" customWidth="1"/>
    <col min="14089" max="14089" width="17.85546875" customWidth="1"/>
    <col min="14090" max="14090" width="11.42578125" customWidth="1"/>
    <col min="14091" max="14091" width="12.85546875" customWidth="1"/>
    <col min="14092" max="14092" width="12.5703125" customWidth="1"/>
    <col min="14343" max="14343" width="17.42578125" customWidth="1"/>
    <col min="14344" max="14344" width="0" hidden="1" customWidth="1"/>
    <col min="14345" max="14345" width="17.85546875" customWidth="1"/>
    <col min="14346" max="14346" width="11.42578125" customWidth="1"/>
    <col min="14347" max="14347" width="12.85546875" customWidth="1"/>
    <col min="14348" max="14348" width="12.5703125" customWidth="1"/>
    <col min="14599" max="14599" width="17.42578125" customWidth="1"/>
    <col min="14600" max="14600" width="0" hidden="1" customWidth="1"/>
    <col min="14601" max="14601" width="17.85546875" customWidth="1"/>
    <col min="14602" max="14602" width="11.42578125" customWidth="1"/>
    <col min="14603" max="14603" width="12.85546875" customWidth="1"/>
    <col min="14604" max="14604" width="12.5703125" customWidth="1"/>
    <col min="14855" max="14855" width="17.42578125" customWidth="1"/>
    <col min="14856" max="14856" width="0" hidden="1" customWidth="1"/>
    <col min="14857" max="14857" width="17.85546875" customWidth="1"/>
    <col min="14858" max="14858" width="11.42578125" customWidth="1"/>
    <col min="14859" max="14859" width="12.85546875" customWidth="1"/>
    <col min="14860" max="14860" width="12.5703125" customWidth="1"/>
    <col min="15111" max="15111" width="17.42578125" customWidth="1"/>
    <col min="15112" max="15112" width="0" hidden="1" customWidth="1"/>
    <col min="15113" max="15113" width="17.85546875" customWidth="1"/>
    <col min="15114" max="15114" width="11.42578125" customWidth="1"/>
    <col min="15115" max="15115" width="12.85546875" customWidth="1"/>
    <col min="15116" max="15116" width="12.5703125" customWidth="1"/>
    <col min="15367" max="15367" width="17.42578125" customWidth="1"/>
    <col min="15368" max="15368" width="0" hidden="1" customWidth="1"/>
    <col min="15369" max="15369" width="17.85546875" customWidth="1"/>
    <col min="15370" max="15370" width="11.42578125" customWidth="1"/>
    <col min="15371" max="15371" width="12.85546875" customWidth="1"/>
    <col min="15372" max="15372" width="12.5703125" customWidth="1"/>
    <col min="15623" max="15623" width="17.42578125" customWidth="1"/>
    <col min="15624" max="15624" width="0" hidden="1" customWidth="1"/>
    <col min="15625" max="15625" width="17.85546875" customWidth="1"/>
    <col min="15626" max="15626" width="11.42578125" customWidth="1"/>
    <col min="15627" max="15627" width="12.85546875" customWidth="1"/>
    <col min="15628" max="15628" width="12.5703125" customWidth="1"/>
    <col min="15879" max="15879" width="17.42578125" customWidth="1"/>
    <col min="15880" max="15880" width="0" hidden="1" customWidth="1"/>
    <col min="15881" max="15881" width="17.85546875" customWidth="1"/>
    <col min="15882" max="15882" width="11.42578125" customWidth="1"/>
    <col min="15883" max="15883" width="12.85546875" customWidth="1"/>
    <col min="15884" max="15884" width="12.5703125" customWidth="1"/>
    <col min="16135" max="16135" width="17.42578125" customWidth="1"/>
    <col min="16136" max="16136" width="0" hidden="1" customWidth="1"/>
    <col min="16137" max="16137" width="17.85546875" customWidth="1"/>
    <col min="16138" max="16138" width="11.42578125" customWidth="1"/>
    <col min="16139" max="16139" width="12.85546875" customWidth="1"/>
    <col min="16140" max="16140" width="12.5703125" customWidth="1"/>
  </cols>
  <sheetData>
    <row r="1" spans="1:9" s="45" customFormat="1" ht="15.75" x14ac:dyDescent="0.25">
      <c r="A1" s="44" t="s">
        <v>63</v>
      </c>
      <c r="B1" s="44"/>
      <c r="C1" s="44"/>
      <c r="D1" s="44"/>
      <c r="E1" s="44"/>
      <c r="F1" s="44"/>
      <c r="G1" s="44"/>
      <c r="H1" s="44"/>
      <c r="I1" s="44"/>
    </row>
    <row r="2" spans="1:9" s="46" customFormat="1" ht="15.75" x14ac:dyDescent="0.25">
      <c r="A2" s="44" t="s">
        <v>64</v>
      </c>
      <c r="B2" s="44"/>
      <c r="C2" s="44"/>
      <c r="D2" s="44"/>
      <c r="E2" s="44"/>
      <c r="F2" s="44"/>
      <c r="G2" s="44"/>
      <c r="H2" s="44"/>
      <c r="I2" s="44"/>
    </row>
    <row r="3" spans="1:9" s="46" customFormat="1" ht="15.75" x14ac:dyDescent="0.25">
      <c r="A3" s="44" t="s">
        <v>96</v>
      </c>
      <c r="B3" s="44"/>
      <c r="C3" s="44"/>
      <c r="D3" s="44"/>
      <c r="E3" s="44"/>
      <c r="F3" s="44"/>
      <c r="G3" s="44"/>
      <c r="H3" s="44"/>
      <c r="I3" s="44"/>
    </row>
    <row r="4" spans="1:9" s="45" customFormat="1" ht="12.75" x14ac:dyDescent="0.2">
      <c r="I4" s="47"/>
    </row>
    <row r="5" spans="1:9" s="45" customFormat="1" ht="17.25" customHeight="1" x14ac:dyDescent="0.25">
      <c r="A5" s="48" t="s">
        <v>97</v>
      </c>
      <c r="B5" s="48"/>
      <c r="C5" s="48"/>
      <c r="D5" s="48"/>
      <c r="E5" s="48"/>
      <c r="F5" s="48"/>
      <c r="G5" s="48"/>
      <c r="H5" s="48"/>
      <c r="I5" s="48"/>
    </row>
    <row r="6" spans="1:9" s="46" customFormat="1" ht="15.75" x14ac:dyDescent="0.25">
      <c r="A6" s="49" t="s">
        <v>65</v>
      </c>
      <c r="B6" s="49"/>
      <c r="C6" s="49"/>
      <c r="D6" s="49"/>
      <c r="E6" s="49"/>
      <c r="F6" s="49"/>
      <c r="G6" s="49"/>
      <c r="H6" s="50"/>
      <c r="I6" s="51" t="s">
        <v>98</v>
      </c>
    </row>
    <row r="7" spans="1:9" s="46" customFormat="1" ht="15.75" customHeight="1" x14ac:dyDescent="0.25">
      <c r="A7" s="52">
        <v>1</v>
      </c>
      <c r="B7" s="52"/>
      <c r="C7" s="52"/>
      <c r="D7" s="52"/>
      <c r="E7" s="52"/>
      <c r="F7" s="52"/>
      <c r="G7" s="52"/>
      <c r="H7" s="53"/>
      <c r="I7" s="54">
        <v>2</v>
      </c>
    </row>
    <row r="8" spans="1:9" s="46" customFormat="1" ht="24" customHeight="1" x14ac:dyDescent="0.25">
      <c r="A8" s="55" t="s">
        <v>66</v>
      </c>
      <c r="B8" s="55"/>
      <c r="C8" s="55"/>
      <c r="D8" s="55"/>
      <c r="E8" s="55"/>
      <c r="F8" s="55"/>
      <c r="G8" s="55"/>
      <c r="H8" s="56"/>
      <c r="I8" s="57">
        <f>I9</f>
        <v>26221.899999999998</v>
      </c>
    </row>
    <row r="9" spans="1:9" s="46" customFormat="1" ht="15.75" x14ac:dyDescent="0.25">
      <c r="A9" s="58" t="s">
        <v>67</v>
      </c>
      <c r="B9" s="58"/>
      <c r="C9" s="58"/>
      <c r="D9" s="58"/>
      <c r="E9" s="58"/>
      <c r="F9" s="58"/>
      <c r="G9" s="58"/>
      <c r="H9" s="56"/>
      <c r="I9" s="57">
        <f>I10+I11+I12+I13</f>
        <v>26221.899999999998</v>
      </c>
    </row>
    <row r="10" spans="1:9" s="46" customFormat="1" ht="15.75" x14ac:dyDescent="0.25">
      <c r="A10" s="59" t="s">
        <v>68</v>
      </c>
      <c r="B10" s="59"/>
      <c r="C10" s="59"/>
      <c r="D10" s="59"/>
      <c r="E10" s="59"/>
      <c r="F10" s="59"/>
      <c r="G10" s="59"/>
      <c r="H10" s="60"/>
      <c r="I10" s="61">
        <v>22804.6</v>
      </c>
    </row>
    <row r="11" spans="1:9" s="46" customFormat="1" ht="15.75" x14ac:dyDescent="0.25">
      <c r="A11" s="59" t="s">
        <v>69</v>
      </c>
      <c r="B11" s="59"/>
      <c r="C11" s="59"/>
      <c r="D11" s="59"/>
      <c r="E11" s="59"/>
      <c r="F11" s="59"/>
      <c r="G11" s="59"/>
      <c r="H11" s="60"/>
      <c r="I11" s="61">
        <v>2984.8</v>
      </c>
    </row>
    <row r="12" spans="1:9" s="46" customFormat="1" ht="15.75" x14ac:dyDescent="0.25">
      <c r="A12" s="59" t="s">
        <v>70</v>
      </c>
      <c r="B12" s="59"/>
      <c r="C12" s="59"/>
      <c r="D12" s="59"/>
      <c r="E12" s="59"/>
      <c r="F12" s="59"/>
      <c r="G12" s="59"/>
      <c r="H12" s="60"/>
      <c r="I12" s="61">
        <v>892.7</v>
      </c>
    </row>
    <row r="13" spans="1:9" s="46" customFormat="1" ht="15.75" x14ac:dyDescent="0.25">
      <c r="A13" s="59" t="s">
        <v>71</v>
      </c>
      <c r="B13" s="59"/>
      <c r="C13" s="59"/>
      <c r="D13" s="59"/>
      <c r="E13" s="59"/>
      <c r="F13" s="59"/>
      <c r="G13" s="59"/>
      <c r="H13" s="60"/>
      <c r="I13" s="61">
        <v>-460.2</v>
      </c>
    </row>
    <row r="14" spans="1:9" s="46" customFormat="1" ht="15.75" x14ac:dyDescent="0.25">
      <c r="A14" s="62"/>
      <c r="B14" s="62"/>
      <c r="C14" s="62"/>
      <c r="D14" s="62"/>
      <c r="E14" s="62"/>
      <c r="F14" s="62"/>
      <c r="G14" s="62"/>
      <c r="H14" s="60"/>
      <c r="I14" s="63"/>
    </row>
    <row r="15" spans="1:9" s="46" customFormat="1" ht="15.75" x14ac:dyDescent="0.25">
      <c r="A15" s="55" t="s">
        <v>72</v>
      </c>
      <c r="B15" s="55"/>
      <c r="C15" s="55"/>
      <c r="D15" s="55"/>
      <c r="E15" s="55"/>
      <c r="F15" s="55"/>
      <c r="G15" s="55"/>
      <c r="H15" s="60"/>
      <c r="I15" s="57">
        <f>I16+I21</f>
        <v>77774.100000000006</v>
      </c>
    </row>
    <row r="16" spans="1:9" s="46" customFormat="1" ht="15.75" x14ac:dyDescent="0.25">
      <c r="A16" s="59" t="s">
        <v>73</v>
      </c>
      <c r="B16" s="59"/>
      <c r="C16" s="59"/>
      <c r="D16" s="59"/>
      <c r="E16" s="59"/>
      <c r="F16" s="59"/>
      <c r="G16" s="59"/>
      <c r="H16" s="60"/>
      <c r="I16" s="57">
        <v>75461.600000000006</v>
      </c>
    </row>
    <row r="17" spans="1:12" s="46" customFormat="1" ht="15.75" x14ac:dyDescent="0.25">
      <c r="A17" s="59" t="s">
        <v>74</v>
      </c>
      <c r="B17" s="59"/>
      <c r="C17" s="59"/>
      <c r="D17" s="59"/>
      <c r="E17" s="59"/>
      <c r="F17" s="59"/>
      <c r="G17" s="59"/>
      <c r="H17" s="60"/>
      <c r="I17" s="57"/>
    </row>
    <row r="18" spans="1:12" s="46" customFormat="1" ht="15.75" x14ac:dyDescent="0.25">
      <c r="A18" s="64" t="s">
        <v>75</v>
      </c>
      <c r="B18" s="64"/>
      <c r="C18" s="64"/>
      <c r="D18" s="64"/>
      <c r="E18" s="64"/>
      <c r="F18" s="64"/>
      <c r="G18" s="64"/>
      <c r="H18" s="60"/>
      <c r="I18" s="63">
        <v>54329.5</v>
      </c>
      <c r="K18" s="65"/>
    </row>
    <row r="19" spans="1:12" s="46" customFormat="1" ht="15.75" x14ac:dyDescent="0.25">
      <c r="A19" s="66" t="s">
        <v>76</v>
      </c>
      <c r="B19" s="67"/>
      <c r="C19" s="67"/>
      <c r="D19" s="67"/>
      <c r="E19" s="67"/>
      <c r="F19" s="67"/>
      <c r="G19" s="68"/>
      <c r="H19" s="69"/>
      <c r="I19" s="63">
        <v>40141.699999999997</v>
      </c>
      <c r="K19" s="65"/>
      <c r="L19" s="70"/>
    </row>
    <row r="20" spans="1:12" s="46" customFormat="1" ht="15.75" x14ac:dyDescent="0.25">
      <c r="A20" s="71" t="s">
        <v>77</v>
      </c>
      <c r="B20" s="72"/>
      <c r="C20" s="72"/>
      <c r="D20" s="72"/>
      <c r="E20" s="72"/>
      <c r="F20" s="72"/>
      <c r="G20" s="73"/>
      <c r="H20" s="69"/>
      <c r="I20" s="63">
        <v>184.1</v>
      </c>
      <c r="K20" s="65"/>
      <c r="L20" s="70"/>
    </row>
    <row r="21" spans="1:12" s="46" customFormat="1" ht="15.75" x14ac:dyDescent="0.25">
      <c r="A21" s="74" t="s">
        <v>78</v>
      </c>
      <c r="B21" s="74"/>
      <c r="C21" s="74"/>
      <c r="D21" s="74"/>
      <c r="E21" s="74"/>
      <c r="F21" s="74"/>
      <c r="G21" s="74"/>
      <c r="H21" s="60"/>
      <c r="I21" s="57">
        <f>I22</f>
        <v>2312.5</v>
      </c>
      <c r="L21" s="70"/>
    </row>
    <row r="22" spans="1:12" s="46" customFormat="1" ht="15.75" x14ac:dyDescent="0.25">
      <c r="A22" s="75" t="s">
        <v>79</v>
      </c>
      <c r="B22" s="76"/>
      <c r="C22" s="76"/>
      <c r="D22" s="76"/>
      <c r="E22" s="76"/>
      <c r="F22" s="76"/>
      <c r="G22" s="77"/>
      <c r="H22" s="69"/>
      <c r="I22" s="63">
        <v>2312.5</v>
      </c>
      <c r="L22" s="70"/>
    </row>
    <row r="23" spans="1:12" s="46" customFormat="1" ht="15.75" x14ac:dyDescent="0.25">
      <c r="A23" s="78"/>
      <c r="B23" s="78"/>
      <c r="C23" s="78"/>
      <c r="D23" s="78"/>
      <c r="E23" s="78"/>
      <c r="F23" s="78"/>
      <c r="G23" s="78"/>
      <c r="H23" s="60"/>
      <c r="I23" s="63"/>
      <c r="L23" s="70"/>
    </row>
    <row r="24" spans="1:12" s="46" customFormat="1" ht="15.75" x14ac:dyDescent="0.25">
      <c r="A24" s="79" t="s">
        <v>80</v>
      </c>
      <c r="B24" s="60"/>
      <c r="C24" s="60"/>
      <c r="D24" s="60"/>
      <c r="E24" s="60"/>
      <c r="F24" s="60"/>
      <c r="G24" s="60"/>
      <c r="H24" s="60"/>
      <c r="I24" s="80">
        <f>I25+I26</f>
        <v>51552.2</v>
      </c>
      <c r="L24" s="70"/>
    </row>
    <row r="25" spans="1:12" s="46" customFormat="1" ht="15.75" x14ac:dyDescent="0.25">
      <c r="A25" s="59" t="s">
        <v>81</v>
      </c>
      <c r="B25" s="59"/>
      <c r="C25" s="59"/>
      <c r="D25" s="59"/>
      <c r="E25" s="59"/>
      <c r="F25" s="59"/>
      <c r="G25" s="59"/>
      <c r="H25" s="60"/>
      <c r="I25" s="81">
        <v>71329.5</v>
      </c>
      <c r="L25" s="70"/>
    </row>
    <row r="26" spans="1:12" s="46" customFormat="1" ht="15.75" x14ac:dyDescent="0.25">
      <c r="A26" s="55" t="s">
        <v>82</v>
      </c>
      <c r="B26" s="55"/>
      <c r="C26" s="55"/>
      <c r="D26" s="55"/>
      <c r="E26" s="55"/>
      <c r="F26" s="55"/>
      <c r="G26" s="55"/>
      <c r="H26" s="60"/>
      <c r="I26" s="81">
        <v>-19777.3</v>
      </c>
      <c r="L26" s="70"/>
    </row>
    <row r="27" spans="1:12" s="83" customFormat="1" ht="15.75" x14ac:dyDescent="0.25">
      <c r="A27" s="82" t="s">
        <v>83</v>
      </c>
      <c r="B27" s="82"/>
      <c r="C27" s="82"/>
      <c r="D27" s="82"/>
      <c r="E27" s="82"/>
      <c r="F27" s="82"/>
      <c r="G27" s="82"/>
      <c r="H27" s="79"/>
      <c r="I27" s="61">
        <v>3067.8</v>
      </c>
      <c r="L27" s="84"/>
    </row>
    <row r="28" spans="1:12" s="83" customFormat="1" ht="32.25" customHeight="1" x14ac:dyDescent="0.25">
      <c r="A28" s="75" t="s">
        <v>84</v>
      </c>
      <c r="B28" s="76"/>
      <c r="C28" s="76"/>
      <c r="D28" s="76"/>
      <c r="E28" s="76"/>
      <c r="F28" s="76"/>
      <c r="G28" s="77"/>
      <c r="H28" s="85"/>
      <c r="I28" s="61">
        <v>3067.8</v>
      </c>
      <c r="L28" s="84"/>
    </row>
    <row r="29" spans="1:12" s="83" customFormat="1" ht="15.75" x14ac:dyDescent="0.25">
      <c r="A29" s="86" t="s">
        <v>85</v>
      </c>
      <c r="B29" s="86"/>
      <c r="C29" s="86"/>
      <c r="D29" s="86"/>
      <c r="E29" s="86"/>
      <c r="F29" s="86"/>
      <c r="G29" s="86"/>
      <c r="H29" s="79"/>
      <c r="I29" s="61">
        <v>-22845.1</v>
      </c>
    </row>
    <row r="30" spans="1:12" s="83" customFormat="1" ht="21" customHeight="1" x14ac:dyDescent="0.25">
      <c r="A30" s="75" t="s">
        <v>86</v>
      </c>
      <c r="B30" s="76"/>
      <c r="C30" s="76"/>
      <c r="D30" s="76"/>
      <c r="E30" s="76"/>
      <c r="F30" s="76"/>
      <c r="G30" s="77"/>
      <c r="H30" s="79"/>
      <c r="I30" s="61">
        <v>345.1</v>
      </c>
      <c r="K30" s="87"/>
    </row>
    <row r="31" spans="1:12" s="83" customFormat="1" ht="30.75" customHeight="1" x14ac:dyDescent="0.25">
      <c r="A31" s="75" t="s">
        <v>87</v>
      </c>
      <c r="B31" s="76"/>
      <c r="C31" s="76"/>
      <c r="D31" s="76"/>
      <c r="E31" s="76"/>
      <c r="F31" s="76"/>
      <c r="G31" s="77"/>
      <c r="H31" s="79"/>
      <c r="I31" s="61">
        <v>-22500</v>
      </c>
    </row>
    <row r="32" spans="1:12" s="46" customFormat="1" ht="15.75" x14ac:dyDescent="0.25">
      <c r="A32" s="55" t="s">
        <v>88</v>
      </c>
      <c r="B32" s="55"/>
      <c r="C32" s="55"/>
      <c r="D32" s="55"/>
      <c r="E32" s="55"/>
      <c r="F32" s="55"/>
      <c r="G32" s="55"/>
      <c r="H32" s="60"/>
      <c r="I32" s="57">
        <v>0</v>
      </c>
      <c r="K32" s="65"/>
    </row>
    <row r="33" spans="1:9" s="46" customFormat="1" ht="15.75" x14ac:dyDescent="0.25">
      <c r="A33" s="62"/>
      <c r="B33" s="62"/>
      <c r="C33" s="62"/>
      <c r="D33" s="62"/>
      <c r="E33" s="62"/>
      <c r="F33" s="62"/>
      <c r="G33" s="62"/>
      <c r="H33" s="60"/>
      <c r="I33" s="63"/>
    </row>
    <row r="34" spans="1:9" s="46" customFormat="1" ht="15.75" x14ac:dyDescent="0.25">
      <c r="A34" s="55" t="s">
        <v>89</v>
      </c>
      <c r="B34" s="55"/>
      <c r="C34" s="55"/>
      <c r="D34" s="55"/>
      <c r="E34" s="55"/>
      <c r="F34" s="55"/>
      <c r="G34" s="55"/>
      <c r="H34" s="60"/>
      <c r="I34" s="57">
        <v>0</v>
      </c>
    </row>
    <row r="35" spans="1:9" s="46" customFormat="1" ht="15.75" x14ac:dyDescent="0.25">
      <c r="A35" s="62"/>
      <c r="B35" s="62"/>
      <c r="C35" s="62"/>
      <c r="D35" s="62"/>
      <c r="E35" s="62"/>
      <c r="F35" s="62"/>
      <c r="G35" s="62"/>
      <c r="H35" s="88"/>
      <c r="I35" s="89"/>
    </row>
    <row r="36" spans="1:9" s="46" customFormat="1" ht="15.75" x14ac:dyDescent="0.25">
      <c r="A36" s="90">
        <v>1</v>
      </c>
      <c r="B36" s="90"/>
      <c r="C36" s="90"/>
      <c r="D36" s="90"/>
      <c r="E36" s="90"/>
      <c r="F36" s="90"/>
      <c r="G36" s="90"/>
      <c r="H36" s="53"/>
      <c r="I36" s="91">
        <v>2</v>
      </c>
    </row>
    <row r="37" spans="1:9" s="46" customFormat="1" ht="15.75" x14ac:dyDescent="0.25">
      <c r="A37" s="92" t="s">
        <v>90</v>
      </c>
      <c r="B37" s="92"/>
      <c r="C37" s="92"/>
      <c r="D37" s="92"/>
      <c r="E37" s="92"/>
      <c r="F37" s="92"/>
      <c r="G37" s="92"/>
      <c r="H37" s="60"/>
      <c r="I37" s="57">
        <f>I39+I40+I41+I43</f>
        <v>77774.100000000006</v>
      </c>
    </row>
    <row r="38" spans="1:9" s="46" customFormat="1" ht="15.75" x14ac:dyDescent="0.25">
      <c r="A38" s="93"/>
      <c r="B38" s="93"/>
      <c r="C38" s="93"/>
      <c r="D38" s="93"/>
      <c r="E38" s="93"/>
      <c r="F38" s="93"/>
      <c r="G38" s="93"/>
      <c r="H38" s="60"/>
      <c r="I38" s="63"/>
    </row>
    <row r="39" spans="1:9" s="46" customFormat="1" ht="30.75" customHeight="1" x14ac:dyDescent="0.25">
      <c r="A39" s="94" t="s">
        <v>91</v>
      </c>
      <c r="B39" s="94"/>
      <c r="C39" s="94"/>
      <c r="D39" s="94"/>
      <c r="E39" s="94"/>
      <c r="F39" s="94"/>
      <c r="G39" s="94"/>
      <c r="H39" s="95"/>
      <c r="I39" s="61">
        <v>28831.9</v>
      </c>
    </row>
    <row r="40" spans="1:9" s="46" customFormat="1" ht="30.75" customHeight="1" x14ac:dyDescent="0.25">
      <c r="A40" s="94" t="s">
        <v>92</v>
      </c>
      <c r="B40" s="94"/>
      <c r="C40" s="94"/>
      <c r="D40" s="94"/>
      <c r="E40" s="94"/>
      <c r="F40" s="94"/>
      <c r="G40" s="94"/>
      <c r="H40" s="95"/>
      <c r="I40" s="61">
        <v>10853.8</v>
      </c>
    </row>
    <row r="41" spans="1:9" s="46" customFormat="1" ht="30.75" customHeight="1" x14ac:dyDescent="0.25">
      <c r="A41" s="94" t="s">
        <v>93</v>
      </c>
      <c r="B41" s="94"/>
      <c r="C41" s="94"/>
      <c r="D41" s="94"/>
      <c r="E41" s="94"/>
      <c r="F41" s="94"/>
      <c r="G41" s="94"/>
      <c r="H41" s="95"/>
      <c r="I41" s="61">
        <v>19497.900000000001</v>
      </c>
    </row>
    <row r="42" spans="1:9" s="46" customFormat="1" ht="30.75" customHeight="1" x14ac:dyDescent="0.25">
      <c r="A42" s="94" t="s">
        <v>94</v>
      </c>
      <c r="B42" s="94"/>
      <c r="C42" s="94"/>
      <c r="D42" s="94"/>
      <c r="E42" s="94"/>
      <c r="F42" s="94"/>
      <c r="G42" s="94"/>
      <c r="H42" s="95"/>
      <c r="I42" s="61">
        <v>19497.900000000001</v>
      </c>
    </row>
    <row r="43" spans="1:9" s="46" customFormat="1" ht="15.75" x14ac:dyDescent="0.25">
      <c r="A43" s="94" t="s">
        <v>95</v>
      </c>
      <c r="B43" s="94"/>
      <c r="C43" s="94"/>
      <c r="D43" s="94"/>
      <c r="E43" s="94"/>
      <c r="F43" s="94"/>
      <c r="G43" s="94"/>
      <c r="H43" s="95"/>
      <c r="I43" s="61">
        <v>18590.5</v>
      </c>
    </row>
    <row r="44" spans="1:9" s="46" customFormat="1" ht="15.75" x14ac:dyDescent="0.25">
      <c r="A44" s="93"/>
      <c r="B44" s="93"/>
      <c r="C44" s="93"/>
      <c r="D44" s="93"/>
      <c r="E44" s="93"/>
      <c r="F44" s="93"/>
      <c r="G44" s="93"/>
      <c r="H44" s="60"/>
      <c r="I44" s="63"/>
    </row>
    <row r="45" spans="1:9" s="46" customFormat="1" ht="15.75" x14ac:dyDescent="0.25">
      <c r="A45" s="96"/>
      <c r="B45" s="96"/>
      <c r="C45" s="96"/>
      <c r="D45" s="96"/>
      <c r="E45" s="96"/>
      <c r="F45" s="96"/>
      <c r="G45" s="96"/>
      <c r="H45" s="53"/>
      <c r="I45" s="97"/>
    </row>
    <row r="46" spans="1:9" s="46" customFormat="1" ht="31.5" customHeight="1" x14ac:dyDescent="0.25">
      <c r="A46" s="98" t="s">
        <v>99</v>
      </c>
      <c r="B46" s="99"/>
      <c r="C46" s="99"/>
      <c r="D46" s="99"/>
      <c r="E46" s="99"/>
      <c r="F46" s="99"/>
      <c r="G46" s="100"/>
      <c r="H46" s="60"/>
      <c r="I46" s="57">
        <v>27305.4</v>
      </c>
    </row>
    <row r="47" spans="1:9" s="46" customFormat="1" ht="15.75" x14ac:dyDescent="0.25">
      <c r="A47" s="93"/>
      <c r="B47" s="93"/>
      <c r="C47" s="93"/>
      <c r="D47" s="93"/>
      <c r="E47" s="93"/>
      <c r="F47" s="93"/>
      <c r="G47" s="93"/>
      <c r="H47" s="60"/>
      <c r="I47" s="63"/>
    </row>
    <row r="48" spans="1:9" s="45" customFormat="1" ht="30.75" customHeight="1" x14ac:dyDescent="0.25">
      <c r="A48" s="98" t="s">
        <v>100</v>
      </c>
      <c r="B48" s="99"/>
      <c r="C48" s="99"/>
      <c r="D48" s="99"/>
      <c r="E48" s="99"/>
      <c r="F48" s="99"/>
      <c r="G48" s="100"/>
      <c r="H48" s="101"/>
      <c r="I48" s="57">
        <v>23444.6</v>
      </c>
    </row>
    <row r="49" spans="1:9" s="45" customFormat="1" ht="15.75" x14ac:dyDescent="0.25">
      <c r="A49" s="93"/>
      <c r="B49" s="93"/>
      <c r="C49" s="93"/>
      <c r="D49" s="93"/>
      <c r="E49" s="93"/>
      <c r="F49" s="93"/>
      <c r="G49" s="93"/>
      <c r="H49" s="101"/>
      <c r="I49" s="102"/>
    </row>
    <row r="50" spans="1:9" s="45" customFormat="1" ht="15.75" x14ac:dyDescent="0.25">
      <c r="A50" s="103"/>
      <c r="B50" s="103"/>
      <c r="C50" s="103"/>
      <c r="D50" s="103"/>
      <c r="E50" s="103"/>
      <c r="F50" s="103"/>
      <c r="G50" s="103"/>
      <c r="I50" s="47"/>
    </row>
    <row r="51" spans="1:9" s="45" customFormat="1" ht="12.75" x14ac:dyDescent="0.2">
      <c r="I51" s="47"/>
    </row>
  </sheetData>
  <mergeCells count="47">
    <mergeCell ref="A46:G46"/>
    <mergeCell ref="A47:G47"/>
    <mergeCell ref="A48:G48"/>
    <mergeCell ref="A49:G49"/>
    <mergeCell ref="A50:G50"/>
    <mergeCell ref="A40:G40"/>
    <mergeCell ref="A41:G41"/>
    <mergeCell ref="A42:G42"/>
    <mergeCell ref="A43:G43"/>
    <mergeCell ref="A44:G44"/>
    <mergeCell ref="A45:G45"/>
    <mergeCell ref="A34:G34"/>
    <mergeCell ref="A35:G35"/>
    <mergeCell ref="A36:G36"/>
    <mergeCell ref="A37:G37"/>
    <mergeCell ref="A38:G38"/>
    <mergeCell ref="A39:G39"/>
    <mergeCell ref="A28:G28"/>
    <mergeCell ref="A29:G29"/>
    <mergeCell ref="A30:G30"/>
    <mergeCell ref="A31:G31"/>
    <mergeCell ref="A32:G32"/>
    <mergeCell ref="A33:G33"/>
    <mergeCell ref="A21:G21"/>
    <mergeCell ref="A22:G22"/>
    <mergeCell ref="A23:G23"/>
    <mergeCell ref="A25:G25"/>
    <mergeCell ref="A26:G26"/>
    <mergeCell ref="A27:G27"/>
    <mergeCell ref="A14:G14"/>
    <mergeCell ref="A15:G15"/>
    <mergeCell ref="A16:G16"/>
    <mergeCell ref="A17:G17"/>
    <mergeCell ref="A18:G18"/>
    <mergeCell ref="A19:G19"/>
    <mergeCell ref="A8:G8"/>
    <mergeCell ref="A9:G9"/>
    <mergeCell ref="A10:G10"/>
    <mergeCell ref="A11:G11"/>
    <mergeCell ref="A12:G12"/>
    <mergeCell ref="A13:G13"/>
    <mergeCell ref="A1:I1"/>
    <mergeCell ref="A2:I2"/>
    <mergeCell ref="A3:I3"/>
    <mergeCell ref="A5:I5"/>
    <mergeCell ref="A6:G6"/>
    <mergeCell ref="A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54"/>
  <sheetViews>
    <sheetView tabSelected="1" topLeftCell="A10" zoomScaleNormal="100" workbookViewId="0">
      <selection activeCell="B71" sqref="B71:B72"/>
    </sheetView>
  </sheetViews>
  <sheetFormatPr defaultRowHeight="15" x14ac:dyDescent="0.25"/>
  <cols>
    <col min="1" max="1" width="17.28515625" customWidth="1"/>
    <col min="2" max="2" width="61.5703125" customWidth="1"/>
  </cols>
  <sheetData>
    <row r="3" spans="1:3" x14ac:dyDescent="0.25">
      <c r="A3" s="14"/>
      <c r="B3" s="1" t="s">
        <v>13</v>
      </c>
      <c r="C3" s="15"/>
    </row>
    <row r="4" spans="1:3" x14ac:dyDescent="0.25">
      <c r="A4" s="14"/>
      <c r="B4" s="1"/>
      <c r="C4" s="15"/>
    </row>
    <row r="5" spans="1:3" ht="38.25" x14ac:dyDescent="0.25">
      <c r="A5" s="23" t="s">
        <v>22</v>
      </c>
      <c r="B5" s="24" t="s">
        <v>12</v>
      </c>
      <c r="C5" s="24" t="s">
        <v>19</v>
      </c>
    </row>
    <row r="6" spans="1:3" ht="25.5" x14ac:dyDescent="0.25">
      <c r="A6" s="35" t="s">
        <v>23</v>
      </c>
      <c r="B6" s="36" t="s">
        <v>24</v>
      </c>
      <c r="C6" s="20">
        <f>SUM(C7:C13)</f>
        <v>28831900</v>
      </c>
    </row>
    <row r="7" spans="1:3" ht="25.5" x14ac:dyDescent="0.25">
      <c r="A7" s="32" t="s">
        <v>25</v>
      </c>
      <c r="B7" s="33" t="s">
        <v>26</v>
      </c>
      <c r="C7" s="40">
        <f>C32</f>
        <v>6704400</v>
      </c>
    </row>
    <row r="8" spans="1:3" ht="25.5" x14ac:dyDescent="0.25">
      <c r="A8" s="32" t="s">
        <v>27</v>
      </c>
      <c r="B8" s="34" t="s">
        <v>28</v>
      </c>
      <c r="C8" s="40">
        <f>C43</f>
        <v>2821400</v>
      </c>
    </row>
    <row r="9" spans="1:3" ht="25.5" x14ac:dyDescent="0.25">
      <c r="A9" s="32" t="s">
        <v>29</v>
      </c>
      <c r="B9" s="33" t="s">
        <v>30</v>
      </c>
      <c r="C9" s="40">
        <f>C54</f>
        <v>2027100</v>
      </c>
    </row>
    <row r="10" spans="1:3" ht="25.5" x14ac:dyDescent="0.25">
      <c r="A10" s="32" t="s">
        <v>31</v>
      </c>
      <c r="B10" s="33" t="s">
        <v>32</v>
      </c>
      <c r="C10" s="40">
        <f>C67</f>
        <v>10678400</v>
      </c>
    </row>
    <row r="11" spans="1:3" ht="38.25" x14ac:dyDescent="0.25">
      <c r="A11" s="32" t="s">
        <v>33</v>
      </c>
      <c r="B11" s="33" t="s">
        <v>34</v>
      </c>
      <c r="C11" s="40">
        <f>C78</f>
        <v>1429800</v>
      </c>
    </row>
    <row r="12" spans="1:3" ht="25.5" x14ac:dyDescent="0.25">
      <c r="A12" s="32" t="s">
        <v>35</v>
      </c>
      <c r="B12" s="33" t="s">
        <v>36</v>
      </c>
      <c r="C12" s="40">
        <f>C89</f>
        <v>3828000</v>
      </c>
    </row>
    <row r="13" spans="1:3" ht="25.5" x14ac:dyDescent="0.25">
      <c r="A13" s="32" t="s">
        <v>37</v>
      </c>
      <c r="B13" s="33" t="s">
        <v>38</v>
      </c>
      <c r="C13" s="40">
        <f>C100</f>
        <v>1342800</v>
      </c>
    </row>
    <row r="14" spans="1:3" ht="25.5" x14ac:dyDescent="0.25">
      <c r="A14" s="35" t="s">
        <v>39</v>
      </c>
      <c r="B14" s="37" t="s">
        <v>40</v>
      </c>
      <c r="C14" s="20">
        <f>C15</f>
        <v>10853800</v>
      </c>
    </row>
    <row r="15" spans="1:3" ht="25.5" x14ac:dyDescent="0.25">
      <c r="A15" s="32" t="s">
        <v>41</v>
      </c>
      <c r="B15" s="33" t="s">
        <v>42</v>
      </c>
      <c r="C15" s="40">
        <f>C111</f>
        <v>10853800</v>
      </c>
    </row>
    <row r="16" spans="1:3" x14ac:dyDescent="0.25">
      <c r="A16" s="35" t="s">
        <v>43</v>
      </c>
      <c r="B16" s="36" t="s">
        <v>44</v>
      </c>
      <c r="C16" s="20">
        <f>C17</f>
        <v>19497900</v>
      </c>
    </row>
    <row r="17" spans="1:3" ht="25.5" x14ac:dyDescent="0.25">
      <c r="A17" s="32" t="s">
        <v>45</v>
      </c>
      <c r="B17" s="33" t="s">
        <v>46</v>
      </c>
      <c r="C17" s="40">
        <f>C125</f>
        <v>19497900</v>
      </c>
    </row>
    <row r="18" spans="1:3" x14ac:dyDescent="0.25">
      <c r="A18" s="38" t="s">
        <v>47</v>
      </c>
      <c r="B18" s="36" t="s">
        <v>48</v>
      </c>
      <c r="C18" s="20">
        <f>C136</f>
        <v>18590500</v>
      </c>
    </row>
    <row r="19" spans="1:3" x14ac:dyDescent="0.25">
      <c r="A19" s="2"/>
      <c r="B19" s="3" t="s">
        <v>0</v>
      </c>
      <c r="C19" s="20">
        <f>C6+C14+C16+C18</f>
        <v>77774100</v>
      </c>
    </row>
    <row r="20" spans="1:3" x14ac:dyDescent="0.25">
      <c r="A20" s="14"/>
      <c r="B20" s="14"/>
      <c r="C20" s="15"/>
    </row>
    <row r="21" spans="1:3" x14ac:dyDescent="0.25">
      <c r="A21" s="14"/>
      <c r="B21" s="1" t="s">
        <v>11</v>
      </c>
      <c r="C21" s="15"/>
    </row>
    <row r="22" spans="1:3" x14ac:dyDescent="0.25">
      <c r="A22" s="14"/>
      <c r="B22" s="1" t="s">
        <v>20</v>
      </c>
      <c r="C22" s="15"/>
    </row>
    <row r="23" spans="1:3" ht="24.75" x14ac:dyDescent="0.25">
      <c r="A23" s="4" t="s">
        <v>49</v>
      </c>
      <c r="B23" s="5" t="s">
        <v>26</v>
      </c>
      <c r="C23" s="6" t="s">
        <v>19</v>
      </c>
    </row>
    <row r="24" spans="1:3" x14ac:dyDescent="0.25">
      <c r="A24" s="7"/>
      <c r="B24" s="21"/>
      <c r="C24" s="16"/>
    </row>
    <row r="25" spans="1:3" x14ac:dyDescent="0.25">
      <c r="A25" s="8" t="s">
        <v>1</v>
      </c>
      <c r="B25" s="9" t="s">
        <v>2</v>
      </c>
      <c r="C25" s="17">
        <f>+C27+C29+C30</f>
        <v>6704400</v>
      </c>
    </row>
    <row r="26" spans="1:3" x14ac:dyDescent="0.25">
      <c r="A26" s="8"/>
      <c r="B26" s="10" t="s">
        <v>10</v>
      </c>
      <c r="C26" s="18"/>
    </row>
    <row r="27" spans="1:3" x14ac:dyDescent="0.25">
      <c r="A27" s="8"/>
      <c r="B27" s="11" t="s">
        <v>3</v>
      </c>
      <c r="C27" s="18">
        <v>4979300</v>
      </c>
    </row>
    <row r="28" spans="1:3" x14ac:dyDescent="0.25">
      <c r="A28" s="8"/>
      <c r="B28" s="28" t="s">
        <v>16</v>
      </c>
      <c r="C28" s="18">
        <v>4979300</v>
      </c>
    </row>
    <row r="29" spans="1:3" x14ac:dyDescent="0.25">
      <c r="A29" s="8"/>
      <c r="B29" s="11" t="s">
        <v>4</v>
      </c>
      <c r="C29" s="18">
        <v>1580700</v>
      </c>
    </row>
    <row r="30" spans="1:3" x14ac:dyDescent="0.25">
      <c r="A30" s="8"/>
      <c r="B30" s="11" t="s">
        <v>5</v>
      </c>
      <c r="C30" s="18">
        <v>144400</v>
      </c>
    </row>
    <row r="31" spans="1:3" x14ac:dyDescent="0.25">
      <c r="A31" s="8" t="s">
        <v>6</v>
      </c>
      <c r="B31" s="9" t="s">
        <v>7</v>
      </c>
      <c r="C31" s="17">
        <v>0</v>
      </c>
    </row>
    <row r="32" spans="1:3" x14ac:dyDescent="0.25">
      <c r="A32" s="12" t="s">
        <v>9</v>
      </c>
      <c r="B32" s="13" t="s">
        <v>8</v>
      </c>
      <c r="C32" s="19">
        <f>+C25+C31</f>
        <v>6704400</v>
      </c>
    </row>
    <row r="34" spans="1:3" ht="24.75" x14ac:dyDescent="0.25">
      <c r="A34" s="4" t="s">
        <v>50</v>
      </c>
      <c r="B34" s="5" t="s">
        <v>28</v>
      </c>
      <c r="C34" s="6" t="s">
        <v>19</v>
      </c>
    </row>
    <row r="35" spans="1:3" x14ac:dyDescent="0.25">
      <c r="A35" s="7"/>
      <c r="B35" s="21"/>
      <c r="C35" s="16"/>
    </row>
    <row r="36" spans="1:3" x14ac:dyDescent="0.25">
      <c r="A36" s="8" t="s">
        <v>1</v>
      </c>
      <c r="B36" s="9" t="s">
        <v>2</v>
      </c>
      <c r="C36" s="17">
        <f>+C38+C40+C41</f>
        <v>2821400</v>
      </c>
    </row>
    <row r="37" spans="1:3" x14ac:dyDescent="0.25">
      <c r="A37" s="8"/>
      <c r="B37" s="10" t="s">
        <v>10</v>
      </c>
      <c r="C37" s="18"/>
    </row>
    <row r="38" spans="1:3" x14ac:dyDescent="0.25">
      <c r="A38" s="8"/>
      <c r="B38" s="11" t="s">
        <v>3</v>
      </c>
      <c r="C38" s="18">
        <v>2438200</v>
      </c>
    </row>
    <row r="39" spans="1:3" x14ac:dyDescent="0.25">
      <c r="A39" s="8"/>
      <c r="B39" s="28" t="s">
        <v>16</v>
      </c>
      <c r="C39" s="18">
        <v>2438200</v>
      </c>
    </row>
    <row r="40" spans="1:3" x14ac:dyDescent="0.25">
      <c r="A40" s="8"/>
      <c r="B40" s="11" t="s">
        <v>4</v>
      </c>
      <c r="C40" s="18">
        <v>381700</v>
      </c>
    </row>
    <row r="41" spans="1:3" x14ac:dyDescent="0.25">
      <c r="A41" s="8"/>
      <c r="B41" s="11" t="s">
        <v>5</v>
      </c>
      <c r="C41" s="18">
        <v>1500</v>
      </c>
    </row>
    <row r="42" spans="1:3" x14ac:dyDescent="0.25">
      <c r="A42" s="8" t="s">
        <v>6</v>
      </c>
      <c r="B42" s="9" t="s">
        <v>7</v>
      </c>
      <c r="C42" s="17">
        <v>0</v>
      </c>
    </row>
    <row r="43" spans="1:3" x14ac:dyDescent="0.25">
      <c r="A43" s="12" t="s">
        <v>9</v>
      </c>
      <c r="B43" s="13" t="s">
        <v>8</v>
      </c>
      <c r="C43" s="19">
        <f>+C36+C42</f>
        <v>2821400</v>
      </c>
    </row>
    <row r="45" spans="1:3" ht="24.75" x14ac:dyDescent="0.25">
      <c r="A45" s="4" t="s">
        <v>51</v>
      </c>
      <c r="B45" s="5" t="s">
        <v>30</v>
      </c>
      <c r="C45" s="6" t="s">
        <v>19</v>
      </c>
    </row>
    <row r="46" spans="1:3" x14ac:dyDescent="0.25">
      <c r="A46" s="7"/>
      <c r="B46" s="21"/>
      <c r="C46" s="16"/>
    </row>
    <row r="47" spans="1:3" ht="27" customHeight="1" x14ac:dyDescent="0.25">
      <c r="A47" s="8" t="s">
        <v>1</v>
      </c>
      <c r="B47" s="9" t="s">
        <v>2</v>
      </c>
      <c r="C47" s="17">
        <f>+C49+C51+C52</f>
        <v>2027100</v>
      </c>
    </row>
    <row r="48" spans="1:3" ht="28.5" customHeight="1" x14ac:dyDescent="0.25">
      <c r="A48" s="8"/>
      <c r="B48" s="10" t="s">
        <v>10</v>
      </c>
      <c r="C48" s="18"/>
    </row>
    <row r="49" spans="1:3" x14ac:dyDescent="0.25">
      <c r="A49" s="8"/>
      <c r="B49" s="11" t="s">
        <v>3</v>
      </c>
      <c r="C49" s="18">
        <v>1572200</v>
      </c>
    </row>
    <row r="50" spans="1:3" x14ac:dyDescent="0.25">
      <c r="A50" s="8"/>
      <c r="B50" s="28" t="s">
        <v>16</v>
      </c>
      <c r="C50" s="18">
        <v>1572200</v>
      </c>
    </row>
    <row r="51" spans="1:3" x14ac:dyDescent="0.25">
      <c r="A51" s="8"/>
      <c r="B51" s="11" t="s">
        <v>4</v>
      </c>
      <c r="C51" s="18">
        <v>454900</v>
      </c>
    </row>
    <row r="52" spans="1:3" x14ac:dyDescent="0.25">
      <c r="A52" s="8"/>
      <c r="B52" s="11" t="s">
        <v>5</v>
      </c>
      <c r="C52" s="18">
        <v>0</v>
      </c>
    </row>
    <row r="53" spans="1:3" x14ac:dyDescent="0.25">
      <c r="A53" s="8" t="s">
        <v>6</v>
      </c>
      <c r="B53" s="9" t="s">
        <v>7</v>
      </c>
      <c r="C53" s="17">
        <v>0</v>
      </c>
    </row>
    <row r="54" spans="1:3" x14ac:dyDescent="0.25">
      <c r="A54" s="12" t="s">
        <v>9</v>
      </c>
      <c r="B54" s="13" t="s">
        <v>8</v>
      </c>
      <c r="C54" s="19">
        <f>+C47+C53</f>
        <v>2027100</v>
      </c>
    </row>
    <row r="56" spans="1:3" ht="24.75" x14ac:dyDescent="0.25">
      <c r="A56" s="4" t="s">
        <v>52</v>
      </c>
      <c r="B56" s="5" t="s">
        <v>32</v>
      </c>
      <c r="C56" s="6" t="s">
        <v>19</v>
      </c>
    </row>
    <row r="57" spans="1:3" x14ac:dyDescent="0.25">
      <c r="A57" s="7"/>
      <c r="B57" s="21"/>
      <c r="C57" s="16"/>
    </row>
    <row r="58" spans="1:3" x14ac:dyDescent="0.25">
      <c r="A58" s="8" t="s">
        <v>1</v>
      </c>
      <c r="B58" s="9" t="s">
        <v>2</v>
      </c>
      <c r="C58" s="17">
        <f>+C60+C62+C63</f>
        <v>10494300</v>
      </c>
    </row>
    <row r="59" spans="1:3" x14ac:dyDescent="0.25">
      <c r="A59" s="8"/>
      <c r="B59" s="10" t="s">
        <v>10</v>
      </c>
      <c r="C59" s="18"/>
    </row>
    <row r="60" spans="1:3" x14ac:dyDescent="0.25">
      <c r="A60" s="8"/>
      <c r="B60" s="11" t="s">
        <v>3</v>
      </c>
      <c r="C60" s="18">
        <v>8302300</v>
      </c>
    </row>
    <row r="61" spans="1:3" x14ac:dyDescent="0.25">
      <c r="A61" s="8"/>
      <c r="B61" s="28" t="s">
        <v>16</v>
      </c>
      <c r="C61" s="18">
        <v>8302300</v>
      </c>
    </row>
    <row r="62" spans="1:3" x14ac:dyDescent="0.25">
      <c r="A62" s="8"/>
      <c r="B62" s="11" t="s">
        <v>4</v>
      </c>
      <c r="C62" s="18">
        <v>2113200</v>
      </c>
    </row>
    <row r="63" spans="1:3" x14ac:dyDescent="0.25">
      <c r="A63" s="8"/>
      <c r="B63" s="11" t="s">
        <v>5</v>
      </c>
      <c r="C63" s="18">
        <v>78800</v>
      </c>
    </row>
    <row r="64" spans="1:3" x14ac:dyDescent="0.25">
      <c r="A64" s="8" t="s">
        <v>6</v>
      </c>
      <c r="B64" s="9" t="s">
        <v>7</v>
      </c>
      <c r="C64" s="17">
        <f>+SUM(C65:C66)</f>
        <v>184100</v>
      </c>
    </row>
    <row r="65" spans="1:3" x14ac:dyDescent="0.25">
      <c r="A65" s="8"/>
      <c r="B65" s="10" t="s">
        <v>10</v>
      </c>
      <c r="C65" s="17"/>
    </row>
    <row r="66" spans="1:3" ht="39" thickBot="1" x14ac:dyDescent="0.3">
      <c r="A66" s="8"/>
      <c r="B66" s="39" t="s">
        <v>62</v>
      </c>
      <c r="C66" s="17">
        <v>184100</v>
      </c>
    </row>
    <row r="67" spans="1:3" x14ac:dyDescent="0.25">
      <c r="A67" s="12" t="s">
        <v>9</v>
      </c>
      <c r="B67" s="13" t="s">
        <v>8</v>
      </c>
      <c r="C67" s="19">
        <f>+C58+C64</f>
        <v>10678400</v>
      </c>
    </row>
    <row r="68" spans="1:3" x14ac:dyDescent="0.25">
      <c r="A68" s="30"/>
      <c r="B68" s="9"/>
      <c r="C68" s="31"/>
    </row>
    <row r="69" spans="1:3" ht="24.75" x14ac:dyDescent="0.25">
      <c r="A69" s="4" t="s">
        <v>53</v>
      </c>
      <c r="B69" s="5" t="s">
        <v>34</v>
      </c>
      <c r="C69" s="6" t="s">
        <v>19</v>
      </c>
    </row>
    <row r="70" spans="1:3" x14ac:dyDescent="0.25">
      <c r="A70" s="7"/>
      <c r="B70" s="21"/>
      <c r="C70" s="16"/>
    </row>
    <row r="71" spans="1:3" x14ac:dyDescent="0.25">
      <c r="A71" s="8" t="s">
        <v>1</v>
      </c>
      <c r="B71" s="9" t="s">
        <v>2</v>
      </c>
      <c r="C71" s="17">
        <f>+C73+C75+C76</f>
        <v>1429800</v>
      </c>
    </row>
    <row r="72" spans="1:3" x14ac:dyDescent="0.25">
      <c r="A72" s="8"/>
      <c r="B72" s="10" t="s">
        <v>10</v>
      </c>
      <c r="C72" s="18"/>
    </row>
    <row r="73" spans="1:3" x14ac:dyDescent="0.25">
      <c r="A73" s="8"/>
      <c r="B73" s="11" t="s">
        <v>3</v>
      </c>
      <c r="C73" s="18">
        <v>1216100</v>
      </c>
    </row>
    <row r="74" spans="1:3" x14ac:dyDescent="0.25">
      <c r="A74" s="8"/>
      <c r="B74" s="28" t="s">
        <v>16</v>
      </c>
      <c r="C74" s="18">
        <v>1216100</v>
      </c>
    </row>
    <row r="75" spans="1:3" x14ac:dyDescent="0.25">
      <c r="A75" s="8"/>
      <c r="B75" s="11" t="s">
        <v>4</v>
      </c>
      <c r="C75" s="18">
        <v>213700</v>
      </c>
    </row>
    <row r="76" spans="1:3" x14ac:dyDescent="0.25">
      <c r="A76" s="8"/>
      <c r="B76" s="11" t="s">
        <v>5</v>
      </c>
      <c r="C76" s="18"/>
    </row>
    <row r="77" spans="1:3" x14ac:dyDescent="0.25">
      <c r="A77" s="8" t="s">
        <v>6</v>
      </c>
      <c r="B77" s="9" t="s">
        <v>7</v>
      </c>
      <c r="C77" s="17">
        <v>0</v>
      </c>
    </row>
    <row r="78" spans="1:3" x14ac:dyDescent="0.25">
      <c r="A78" s="12" t="s">
        <v>9</v>
      </c>
      <c r="B78" s="13" t="s">
        <v>8</v>
      </c>
      <c r="C78" s="19">
        <f>+C71+C77</f>
        <v>1429800</v>
      </c>
    </row>
    <row r="80" spans="1:3" ht="24.75" x14ac:dyDescent="0.25">
      <c r="A80" s="4" t="s">
        <v>54</v>
      </c>
      <c r="B80" s="5" t="s">
        <v>36</v>
      </c>
      <c r="C80" s="6" t="s">
        <v>19</v>
      </c>
    </row>
    <row r="81" spans="1:3" x14ac:dyDescent="0.25">
      <c r="A81" s="7"/>
      <c r="B81" s="21"/>
      <c r="C81" s="16"/>
    </row>
    <row r="82" spans="1:3" x14ac:dyDescent="0.25">
      <c r="A82" s="8" t="s">
        <v>1</v>
      </c>
      <c r="B82" s="9" t="s">
        <v>2</v>
      </c>
      <c r="C82" s="17">
        <f>+C84+C86+C87</f>
        <v>3828000</v>
      </c>
    </row>
    <row r="83" spans="1:3" x14ac:dyDescent="0.25">
      <c r="A83" s="8"/>
      <c r="B83" s="10" t="s">
        <v>10</v>
      </c>
      <c r="C83" s="18"/>
    </row>
    <row r="84" spans="1:3" x14ac:dyDescent="0.25">
      <c r="A84" s="8"/>
      <c r="B84" s="11" t="s">
        <v>3</v>
      </c>
      <c r="C84" s="18">
        <v>3343800</v>
      </c>
    </row>
    <row r="85" spans="1:3" x14ac:dyDescent="0.25">
      <c r="A85" s="8"/>
      <c r="B85" s="28" t="s">
        <v>16</v>
      </c>
      <c r="C85" s="18">
        <v>3343800</v>
      </c>
    </row>
    <row r="86" spans="1:3" x14ac:dyDescent="0.25">
      <c r="A86" s="8"/>
      <c r="B86" s="11" t="s">
        <v>4</v>
      </c>
      <c r="C86" s="18">
        <v>475000</v>
      </c>
    </row>
    <row r="87" spans="1:3" x14ac:dyDescent="0.25">
      <c r="A87" s="8"/>
      <c r="B87" s="11" t="s">
        <v>5</v>
      </c>
      <c r="C87" s="18">
        <v>9200</v>
      </c>
    </row>
    <row r="88" spans="1:3" x14ac:dyDescent="0.25">
      <c r="A88" s="8" t="s">
        <v>6</v>
      </c>
      <c r="B88" s="9" t="s">
        <v>7</v>
      </c>
      <c r="C88" s="17">
        <v>0</v>
      </c>
    </row>
    <row r="89" spans="1:3" x14ac:dyDescent="0.25">
      <c r="A89" s="12" t="s">
        <v>9</v>
      </c>
      <c r="B89" s="13" t="s">
        <v>8</v>
      </c>
      <c r="C89" s="19">
        <f>+C82+C88</f>
        <v>3828000</v>
      </c>
    </row>
    <row r="91" spans="1:3" ht="24.75" x14ac:dyDescent="0.25">
      <c r="A91" s="4" t="s">
        <v>55</v>
      </c>
      <c r="B91" s="5" t="s">
        <v>38</v>
      </c>
      <c r="C91" s="6" t="s">
        <v>19</v>
      </c>
    </row>
    <row r="92" spans="1:3" x14ac:dyDescent="0.25">
      <c r="A92" s="7"/>
      <c r="B92" s="21"/>
      <c r="C92" s="16"/>
    </row>
    <row r="93" spans="1:3" x14ac:dyDescent="0.25">
      <c r="A93" s="8" t="s">
        <v>1</v>
      </c>
      <c r="B93" s="9" t="s">
        <v>2</v>
      </c>
      <c r="C93" s="17">
        <f>+C95+C97+C98</f>
        <v>1342800</v>
      </c>
    </row>
    <row r="94" spans="1:3" x14ac:dyDescent="0.25">
      <c r="A94" s="8"/>
      <c r="B94" s="10" t="s">
        <v>10</v>
      </c>
      <c r="C94" s="18"/>
    </row>
    <row r="95" spans="1:3" x14ac:dyDescent="0.25">
      <c r="A95" s="8"/>
      <c r="B95" s="11" t="s">
        <v>3</v>
      </c>
      <c r="C95" s="18">
        <v>840600</v>
      </c>
    </row>
    <row r="96" spans="1:3" x14ac:dyDescent="0.25">
      <c r="A96" s="8"/>
      <c r="B96" s="28" t="s">
        <v>16</v>
      </c>
      <c r="C96" s="18">
        <v>840600</v>
      </c>
    </row>
    <row r="97" spans="1:3" x14ac:dyDescent="0.25">
      <c r="A97" s="8"/>
      <c r="B97" s="11" t="s">
        <v>4</v>
      </c>
      <c r="C97" s="18">
        <v>502200</v>
      </c>
    </row>
    <row r="98" spans="1:3" x14ac:dyDescent="0.25">
      <c r="A98" s="8"/>
      <c r="B98" s="11" t="s">
        <v>5</v>
      </c>
      <c r="C98" s="18">
        <v>0</v>
      </c>
    </row>
    <row r="99" spans="1:3" x14ac:dyDescent="0.25">
      <c r="A99" s="8" t="s">
        <v>6</v>
      </c>
      <c r="B99" s="9" t="s">
        <v>7</v>
      </c>
      <c r="C99" s="17">
        <v>0</v>
      </c>
    </row>
    <row r="100" spans="1:3" x14ac:dyDescent="0.25">
      <c r="A100" s="12" t="s">
        <v>9</v>
      </c>
      <c r="B100" s="13" t="s">
        <v>8</v>
      </c>
      <c r="C100" s="19">
        <f>+C93+C99</f>
        <v>1342800</v>
      </c>
    </row>
    <row r="102" spans="1:3" ht="24.75" x14ac:dyDescent="0.25">
      <c r="A102" s="4" t="s">
        <v>56</v>
      </c>
      <c r="B102" s="5" t="s">
        <v>42</v>
      </c>
      <c r="C102" s="6" t="s">
        <v>19</v>
      </c>
    </row>
    <row r="103" spans="1:3" x14ac:dyDescent="0.25">
      <c r="A103" s="7"/>
      <c r="B103" s="21"/>
      <c r="C103" s="16"/>
    </row>
    <row r="104" spans="1:3" x14ac:dyDescent="0.25">
      <c r="A104" s="8" t="s">
        <v>1</v>
      </c>
      <c r="B104" s="9" t="s">
        <v>2</v>
      </c>
      <c r="C104" s="17">
        <f>+C106+C108+C109</f>
        <v>10853800</v>
      </c>
    </row>
    <row r="105" spans="1:3" x14ac:dyDescent="0.25">
      <c r="A105" s="8"/>
      <c r="B105" s="10" t="s">
        <v>10</v>
      </c>
      <c r="C105" s="18"/>
    </row>
    <row r="106" spans="1:3" x14ac:dyDescent="0.25">
      <c r="A106" s="8"/>
      <c r="B106" s="11" t="s">
        <v>3</v>
      </c>
      <c r="C106" s="18">
        <v>6210900</v>
      </c>
    </row>
    <row r="107" spans="1:3" x14ac:dyDescent="0.25">
      <c r="A107" s="8"/>
      <c r="B107" s="28" t="s">
        <v>16</v>
      </c>
      <c r="C107" s="18">
        <v>6210900</v>
      </c>
    </row>
    <row r="108" spans="1:3" x14ac:dyDescent="0.25">
      <c r="A108" s="8"/>
      <c r="B108" s="11" t="s">
        <v>4</v>
      </c>
      <c r="C108" s="18">
        <v>3306800</v>
      </c>
    </row>
    <row r="109" spans="1:3" x14ac:dyDescent="0.25">
      <c r="A109" s="8"/>
      <c r="B109" s="11" t="s">
        <v>5</v>
      </c>
      <c r="C109" s="18">
        <v>1336100</v>
      </c>
    </row>
    <row r="110" spans="1:3" x14ac:dyDescent="0.25">
      <c r="A110" s="8" t="s">
        <v>6</v>
      </c>
      <c r="B110" s="9" t="s">
        <v>7</v>
      </c>
      <c r="C110" s="17">
        <v>0</v>
      </c>
    </row>
    <row r="111" spans="1:3" x14ac:dyDescent="0.25">
      <c r="A111" s="12" t="s">
        <v>9</v>
      </c>
      <c r="B111" s="13" t="s">
        <v>8</v>
      </c>
      <c r="C111" s="19">
        <f>+C104+C1100</f>
        <v>10853800</v>
      </c>
    </row>
    <row r="112" spans="1:3" x14ac:dyDescent="0.25">
      <c r="A112" s="30"/>
      <c r="B112" s="9"/>
      <c r="C112" s="31"/>
    </row>
    <row r="113" spans="1:3" ht="24.75" x14ac:dyDescent="0.25">
      <c r="A113" s="4" t="s">
        <v>57</v>
      </c>
      <c r="B113" s="5" t="s">
        <v>46</v>
      </c>
      <c r="C113" s="6" t="s">
        <v>19</v>
      </c>
    </row>
    <row r="114" spans="1:3" x14ac:dyDescent="0.25">
      <c r="A114" s="7"/>
      <c r="B114" s="21"/>
      <c r="C114" s="16"/>
    </row>
    <row r="115" spans="1:3" x14ac:dyDescent="0.25">
      <c r="A115" s="8" t="s">
        <v>1</v>
      </c>
      <c r="B115" s="9" t="s">
        <v>2</v>
      </c>
      <c r="C115" s="17">
        <f>+C117+C119+C120</f>
        <v>17374700</v>
      </c>
    </row>
    <row r="116" spans="1:3" x14ac:dyDescent="0.25">
      <c r="A116" s="8"/>
      <c r="B116" s="10" t="s">
        <v>10</v>
      </c>
      <c r="C116" s="18"/>
    </row>
    <row r="117" spans="1:3" x14ac:dyDescent="0.25">
      <c r="A117" s="8"/>
      <c r="B117" s="11" t="s">
        <v>3</v>
      </c>
      <c r="C117" s="18">
        <v>14187800</v>
      </c>
    </row>
    <row r="118" spans="1:3" x14ac:dyDescent="0.25">
      <c r="A118" s="8"/>
      <c r="B118" s="28" t="s">
        <v>16</v>
      </c>
      <c r="C118" s="18"/>
    </row>
    <row r="119" spans="1:3" x14ac:dyDescent="0.25">
      <c r="A119" s="8"/>
      <c r="B119" s="11" t="s">
        <v>4</v>
      </c>
      <c r="C119" s="18">
        <v>2905700</v>
      </c>
    </row>
    <row r="120" spans="1:3" x14ac:dyDescent="0.25">
      <c r="A120" s="8"/>
      <c r="B120" s="11" t="s">
        <v>5</v>
      </c>
      <c r="C120" s="18">
        <v>281200</v>
      </c>
    </row>
    <row r="121" spans="1:3" x14ac:dyDescent="0.25">
      <c r="A121" s="8" t="s">
        <v>6</v>
      </c>
      <c r="B121" s="9" t="s">
        <v>7</v>
      </c>
      <c r="C121" s="17">
        <f>+SUM(C122:C124)</f>
        <v>2123200</v>
      </c>
    </row>
    <row r="122" spans="1:3" x14ac:dyDescent="0.25">
      <c r="A122" s="8"/>
      <c r="B122" s="10" t="s">
        <v>10</v>
      </c>
      <c r="C122" s="17"/>
    </row>
    <row r="123" spans="1:3" x14ac:dyDescent="0.25">
      <c r="A123" s="8"/>
      <c r="B123" s="10" t="s">
        <v>59</v>
      </c>
      <c r="C123" s="17">
        <v>25500</v>
      </c>
    </row>
    <row r="124" spans="1:3" x14ac:dyDescent="0.25">
      <c r="A124" s="8"/>
      <c r="B124" s="10" t="s">
        <v>60</v>
      </c>
      <c r="C124" s="17">
        <v>2097700</v>
      </c>
    </row>
    <row r="125" spans="1:3" x14ac:dyDescent="0.25">
      <c r="A125" s="12" t="s">
        <v>9</v>
      </c>
      <c r="B125" s="13" t="s">
        <v>8</v>
      </c>
      <c r="C125" s="19">
        <f>+C115+C121</f>
        <v>19497900</v>
      </c>
    </row>
    <row r="127" spans="1:3" ht="24.75" x14ac:dyDescent="0.25">
      <c r="A127" s="4" t="s">
        <v>58</v>
      </c>
      <c r="B127" s="5" t="s">
        <v>48</v>
      </c>
      <c r="C127" s="6" t="s">
        <v>19</v>
      </c>
    </row>
    <row r="128" spans="1:3" x14ac:dyDescent="0.25">
      <c r="A128" s="7"/>
      <c r="B128" s="21"/>
      <c r="C128" s="16"/>
    </row>
    <row r="129" spans="1:3" x14ac:dyDescent="0.25">
      <c r="A129" s="8" t="s">
        <v>1</v>
      </c>
      <c r="B129" s="9" t="s">
        <v>2</v>
      </c>
      <c r="C129" s="17">
        <f>+C131+C133+C134</f>
        <v>18590500</v>
      </c>
    </row>
    <row r="130" spans="1:3" x14ac:dyDescent="0.25">
      <c r="A130" s="8"/>
      <c r="B130" s="10" t="s">
        <v>10</v>
      </c>
      <c r="C130" s="18"/>
    </row>
    <row r="131" spans="1:3" x14ac:dyDescent="0.25">
      <c r="A131" s="8"/>
      <c r="B131" s="11" t="s">
        <v>3</v>
      </c>
      <c r="C131" s="18">
        <v>11238300</v>
      </c>
    </row>
    <row r="132" spans="1:3" x14ac:dyDescent="0.25">
      <c r="A132" s="8"/>
      <c r="B132" s="28" t="s">
        <v>16</v>
      </c>
      <c r="C132" s="18">
        <v>11238300</v>
      </c>
    </row>
    <row r="133" spans="1:3" x14ac:dyDescent="0.25">
      <c r="A133" s="8"/>
      <c r="B133" s="11" t="s">
        <v>4</v>
      </c>
      <c r="C133" s="18">
        <v>6890900</v>
      </c>
    </row>
    <row r="134" spans="1:3" x14ac:dyDescent="0.25">
      <c r="A134" s="8"/>
      <c r="B134" s="11" t="s">
        <v>5</v>
      </c>
      <c r="C134" s="18">
        <v>461300</v>
      </c>
    </row>
    <row r="135" spans="1:3" x14ac:dyDescent="0.25">
      <c r="A135" s="8" t="s">
        <v>6</v>
      </c>
      <c r="B135" s="9" t="s">
        <v>7</v>
      </c>
      <c r="C135" s="17">
        <v>0</v>
      </c>
    </row>
    <row r="136" spans="1:3" x14ac:dyDescent="0.25">
      <c r="A136" s="12" t="s">
        <v>9</v>
      </c>
      <c r="B136" s="13" t="s">
        <v>8</v>
      </c>
      <c r="C136" s="19">
        <f>+C129+C135</f>
        <v>18590500</v>
      </c>
    </row>
    <row r="138" spans="1:3" x14ac:dyDescent="0.25">
      <c r="A138" s="25"/>
      <c r="B138" s="1" t="s">
        <v>21</v>
      </c>
      <c r="C138" s="14"/>
    </row>
    <row r="139" spans="1:3" x14ac:dyDescent="0.25">
      <c r="A139" s="25"/>
      <c r="B139" s="14"/>
      <c r="C139" s="14"/>
    </row>
    <row r="140" spans="1:3" ht="26.25" x14ac:dyDescent="0.25">
      <c r="A140" s="26"/>
      <c r="B140" s="27" t="s">
        <v>61</v>
      </c>
      <c r="C140" s="22" t="s">
        <v>19</v>
      </c>
    </row>
    <row r="141" spans="1:3" x14ac:dyDescent="0.25">
      <c r="A141" s="8" t="s">
        <v>1</v>
      </c>
      <c r="B141" s="9" t="s">
        <v>2</v>
      </c>
      <c r="C141" s="17">
        <f>+C143+C145+C146</f>
        <v>75466800</v>
      </c>
    </row>
    <row r="142" spans="1:3" x14ac:dyDescent="0.25">
      <c r="A142" s="8"/>
      <c r="B142" s="10" t="s">
        <v>10</v>
      </c>
      <c r="C142" s="18"/>
    </row>
    <row r="143" spans="1:3" x14ac:dyDescent="0.25">
      <c r="A143" s="8"/>
      <c r="B143" s="11" t="s">
        <v>3</v>
      </c>
      <c r="C143" s="18">
        <f>C27+C38+C49+C60+C73+C84+C95+C106+C117+C131</f>
        <v>54329500</v>
      </c>
    </row>
    <row r="144" spans="1:3" x14ac:dyDescent="0.25">
      <c r="A144" s="8"/>
      <c r="B144" s="28" t="s">
        <v>16</v>
      </c>
      <c r="C144" s="18">
        <f>C28+C39+C50+C61+C74+C85+C96+C107+C118+C132</f>
        <v>40141700</v>
      </c>
    </row>
    <row r="145" spans="1:3" x14ac:dyDescent="0.25">
      <c r="A145" s="8"/>
      <c r="B145" s="11" t="s">
        <v>4</v>
      </c>
      <c r="C145" s="18">
        <f>C29+C40+C51+C62+C75+C86+C97+C108+C119+C133</f>
        <v>18824800</v>
      </c>
    </row>
    <row r="146" spans="1:3" x14ac:dyDescent="0.25">
      <c r="A146" s="8"/>
      <c r="B146" s="11" t="s">
        <v>5</v>
      </c>
      <c r="C146" s="18">
        <f>C30+C41+C52+C63+C76+C87+C98+C109+C120+C134</f>
        <v>2312500</v>
      </c>
    </row>
    <row r="147" spans="1:3" x14ac:dyDescent="0.25">
      <c r="A147" s="8" t="s">
        <v>6</v>
      </c>
      <c r="B147" s="9" t="s">
        <v>7</v>
      </c>
      <c r="C147" s="18">
        <f>C31+C42+C53+C64+C77+C88+C99+C110+C121+C135</f>
        <v>2307300</v>
      </c>
    </row>
    <row r="148" spans="1:3" x14ac:dyDescent="0.25">
      <c r="A148" s="8"/>
      <c r="B148" s="9"/>
      <c r="C148" s="17"/>
    </row>
    <row r="149" spans="1:3" x14ac:dyDescent="0.25">
      <c r="A149" s="12" t="s">
        <v>9</v>
      </c>
      <c r="B149" s="13" t="s">
        <v>8</v>
      </c>
      <c r="C149" s="19">
        <f>C141+C147</f>
        <v>77774100</v>
      </c>
    </row>
    <row r="152" spans="1:3" x14ac:dyDescent="0.25">
      <c r="A152" s="29" t="s">
        <v>14</v>
      </c>
      <c r="B152" s="41" t="s">
        <v>15</v>
      </c>
      <c r="C152" s="42"/>
    </row>
    <row r="153" spans="1:3" x14ac:dyDescent="0.25">
      <c r="A153" s="29"/>
      <c r="B153" s="43" t="s">
        <v>17</v>
      </c>
      <c r="C153" s="42"/>
    </row>
    <row r="154" spans="1:3" x14ac:dyDescent="0.25">
      <c r="A154" s="29"/>
      <c r="B154" s="41" t="s">
        <v>18</v>
      </c>
      <c r="C154" s="42"/>
    </row>
  </sheetData>
  <mergeCells count="3">
    <mergeCell ref="B152:C152"/>
    <mergeCell ref="B153:C153"/>
    <mergeCell ref="B154:C1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ЗДБРБ 2026</vt:lpstr>
      <vt:lpstr>1900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</dc:creator>
  <cp:lastModifiedBy>Elena Dekova</cp:lastModifiedBy>
  <dcterms:created xsi:type="dcterms:W3CDTF">2023-12-01T09:47:47Z</dcterms:created>
  <dcterms:modified xsi:type="dcterms:W3CDTF">2026-08-24T15:26:34Z</dcterms:modified>
</cp:coreProperties>
</file>