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Stankulova\Desktop\Za saita\New folder\"/>
    </mc:Choice>
  </mc:AlternateContent>
  <bookViews>
    <workbookView xWindow="0" yWindow="0" windowWidth="28695" windowHeight="11070"/>
  </bookViews>
  <sheets>
    <sheet name="Cash-Flow-DATA" sheetId="1" r:id="rId1"/>
  </sheets>
  <externalReferences>
    <externalReference r:id="rId2"/>
  </externalReferences>
  <definedNames>
    <definedName name="Date">[1]list!$B$722:$B$733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[1]list!$A$312:$B$719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Q130" i="1"/>
  <c r="P130" i="1"/>
  <c r="Q129" i="1"/>
  <c r="P129" i="1"/>
  <c r="Q127" i="1"/>
  <c r="P127" i="1"/>
  <c r="N126" i="1"/>
  <c r="Q125" i="1"/>
  <c r="P125" i="1"/>
  <c r="Q124" i="1"/>
  <c r="P124" i="1"/>
  <c r="Q123" i="1"/>
  <c r="P123" i="1"/>
  <c r="Q122" i="1"/>
  <c r="P122" i="1"/>
  <c r="Q117" i="1"/>
  <c r="P117" i="1"/>
  <c r="Q116" i="1"/>
  <c r="Q118" i="1" s="1"/>
  <c r="P116" i="1"/>
  <c r="P118" i="1" s="1"/>
  <c r="L116" i="1"/>
  <c r="Q113" i="1"/>
  <c r="P113" i="1"/>
  <c r="Q112" i="1"/>
  <c r="Q114" i="1" s="1"/>
  <c r="P112" i="1"/>
  <c r="P114" i="1" s="1"/>
  <c r="Q109" i="1"/>
  <c r="P109" i="1"/>
  <c r="L109" i="1"/>
  <c r="Q108" i="1"/>
  <c r="Q110" i="1" s="1"/>
  <c r="P108" i="1"/>
  <c r="P110" i="1" s="1"/>
  <c r="Q105" i="1"/>
  <c r="P105" i="1"/>
  <c r="Q104" i="1"/>
  <c r="Q106" i="1" s="1"/>
  <c r="P104" i="1"/>
  <c r="P106" i="1" s="1"/>
  <c r="P120" i="1" s="1"/>
  <c r="Q98" i="1"/>
  <c r="P98" i="1"/>
  <c r="Q97" i="1"/>
  <c r="Q99" i="1" s="1"/>
  <c r="P97" i="1"/>
  <c r="P99" i="1" s="1"/>
  <c r="Q94" i="1"/>
  <c r="P94" i="1"/>
  <c r="L94" i="1"/>
  <c r="Q93" i="1"/>
  <c r="P93" i="1"/>
  <c r="Q92" i="1"/>
  <c r="P92" i="1"/>
  <c r="Q91" i="1"/>
  <c r="Q95" i="1" s="1"/>
  <c r="P91" i="1"/>
  <c r="P95" i="1" s="1"/>
  <c r="Q88" i="1"/>
  <c r="P88" i="1"/>
  <c r="Q87" i="1"/>
  <c r="Q89" i="1" s="1"/>
  <c r="Q101" i="1" s="1"/>
  <c r="P87" i="1"/>
  <c r="P89" i="1" s="1"/>
  <c r="P101" i="1" s="1"/>
  <c r="Q80" i="1"/>
  <c r="P80" i="1"/>
  <c r="Q79" i="1"/>
  <c r="Q81" i="1" s="1"/>
  <c r="P79" i="1"/>
  <c r="P81" i="1" s="1"/>
  <c r="P75" i="1"/>
  <c r="Q74" i="1"/>
  <c r="P74" i="1"/>
  <c r="Q73" i="1"/>
  <c r="Q75" i="1" s="1"/>
  <c r="P73" i="1"/>
  <c r="Q70" i="1"/>
  <c r="P70" i="1"/>
  <c r="Q69" i="1"/>
  <c r="Q71" i="1" s="1"/>
  <c r="P69" i="1"/>
  <c r="P71" i="1" s="1"/>
  <c r="P67" i="1"/>
  <c r="Q66" i="1"/>
  <c r="P66" i="1"/>
  <c r="L66" i="1"/>
  <c r="Q65" i="1"/>
  <c r="Q67" i="1" s="1"/>
  <c r="P65" i="1"/>
  <c r="L65" i="1"/>
  <c r="L67" i="1" s="1"/>
  <c r="Q62" i="1"/>
  <c r="P62" i="1"/>
  <c r="F62" i="1"/>
  <c r="Q61" i="1"/>
  <c r="P61" i="1"/>
  <c r="J61" i="1"/>
  <c r="Q60" i="1"/>
  <c r="P60" i="1"/>
  <c r="L60" i="1"/>
  <c r="Q59" i="1"/>
  <c r="P59" i="1"/>
  <c r="Q58" i="1"/>
  <c r="Q63" i="1" s="1"/>
  <c r="P58" i="1"/>
  <c r="P63" i="1" s="1"/>
  <c r="F58" i="1"/>
  <c r="Q55" i="1"/>
  <c r="P55" i="1"/>
  <c r="J55" i="1"/>
  <c r="Q54" i="1"/>
  <c r="P54" i="1"/>
  <c r="L54" i="1"/>
  <c r="Q53" i="1"/>
  <c r="P53" i="1"/>
  <c r="Q52" i="1"/>
  <c r="P52" i="1"/>
  <c r="F52" i="1"/>
  <c r="Q51" i="1"/>
  <c r="Q56" i="1" s="1"/>
  <c r="Q77" i="1" s="1"/>
  <c r="P51" i="1"/>
  <c r="P56" i="1" s="1"/>
  <c r="P77" i="1" s="1"/>
  <c r="J51" i="1"/>
  <c r="Q45" i="1"/>
  <c r="P45" i="1"/>
  <c r="L45" i="1"/>
  <c r="Q44" i="1"/>
  <c r="P44" i="1"/>
  <c r="Q43" i="1"/>
  <c r="P43" i="1"/>
  <c r="F43" i="1"/>
  <c r="Q42" i="1"/>
  <c r="Q46" i="1" s="1"/>
  <c r="P42" i="1"/>
  <c r="P46" i="1" s="1"/>
  <c r="J42" i="1"/>
  <c r="Q40" i="1"/>
  <c r="P40" i="1"/>
  <c r="F40" i="1"/>
  <c r="Q38" i="1"/>
  <c r="P38" i="1"/>
  <c r="J38" i="1"/>
  <c r="Q37" i="1"/>
  <c r="P37" i="1"/>
  <c r="F37" i="1"/>
  <c r="Q36" i="1"/>
  <c r="P36" i="1"/>
  <c r="J36" i="1"/>
  <c r="Q35" i="1"/>
  <c r="P35" i="1"/>
  <c r="F35" i="1"/>
  <c r="Q27" i="1"/>
  <c r="P27" i="1"/>
  <c r="F27" i="1"/>
  <c r="Q26" i="1"/>
  <c r="P26" i="1"/>
  <c r="J26" i="1"/>
  <c r="Q25" i="1"/>
  <c r="Q28" i="1" s="1"/>
  <c r="P25" i="1"/>
  <c r="P28" i="1" s="1"/>
  <c r="J25" i="1"/>
  <c r="I25" i="1"/>
  <c r="Q22" i="1"/>
  <c r="P22" i="1"/>
  <c r="J22" i="1"/>
  <c r="I22" i="1"/>
  <c r="Q21" i="1"/>
  <c r="P21" i="1"/>
  <c r="I21" i="1" s="1"/>
  <c r="J21" i="1"/>
  <c r="Q20" i="1"/>
  <c r="P20" i="1"/>
  <c r="I20" i="1" s="1"/>
  <c r="J20" i="1"/>
  <c r="Q19" i="1"/>
  <c r="P19" i="1"/>
  <c r="I19" i="1" s="1"/>
  <c r="J19" i="1"/>
  <c r="Q18" i="1"/>
  <c r="P18" i="1"/>
  <c r="J18" i="1"/>
  <c r="I18" i="1"/>
  <c r="Q17" i="1"/>
  <c r="P17" i="1"/>
  <c r="J17" i="1"/>
  <c r="I17" i="1"/>
  <c r="Q16" i="1"/>
  <c r="P16" i="1"/>
  <c r="J16" i="1"/>
  <c r="I16" i="1"/>
  <c r="Q15" i="1"/>
  <c r="P15" i="1"/>
  <c r="J15" i="1"/>
  <c r="I15" i="1"/>
  <c r="Q14" i="1"/>
  <c r="P14" i="1"/>
  <c r="J14" i="1"/>
  <c r="I14" i="1"/>
  <c r="Q13" i="1"/>
  <c r="Q23" i="1" s="1"/>
  <c r="Q48" i="1" s="1"/>
  <c r="Q83" i="1" s="1"/>
  <c r="P13" i="1"/>
  <c r="P23" i="1" s="1"/>
  <c r="J13" i="1"/>
  <c r="J23" i="1" s="1"/>
  <c r="Q9" i="1"/>
  <c r="P9" i="1"/>
  <c r="J9" i="1"/>
  <c r="I9" i="1"/>
  <c r="S6" i="1"/>
  <c r="P6" i="1"/>
  <c r="L6" i="1"/>
  <c r="N9" i="1" s="1"/>
  <c r="Q4" i="1"/>
  <c r="L4" i="1"/>
  <c r="F9" i="1" s="1"/>
  <c r="T2" i="1"/>
  <c r="Q2" i="1"/>
  <c r="P2" i="1"/>
  <c r="I131" i="1" s="1"/>
  <c r="L2" i="1"/>
  <c r="I2" i="1"/>
  <c r="G2" i="1"/>
  <c r="F2" i="1"/>
  <c r="B2" i="1"/>
  <c r="P48" i="1" l="1"/>
  <c r="P83" i="1" s="1"/>
  <c r="L26" i="1"/>
  <c r="I27" i="1"/>
  <c r="I35" i="1"/>
  <c r="L36" i="1"/>
  <c r="I37" i="1"/>
  <c r="L38" i="1"/>
  <c r="I40" i="1"/>
  <c r="L42" i="1"/>
  <c r="J43" i="1"/>
  <c r="J46" i="1" s="1"/>
  <c r="F44" i="1"/>
  <c r="L51" i="1"/>
  <c r="L56" i="1" s="1"/>
  <c r="J52" i="1"/>
  <c r="F53" i="1"/>
  <c r="L55" i="1"/>
  <c r="J58" i="1"/>
  <c r="J63" i="1" s="1"/>
  <c r="F59" i="1"/>
  <c r="F63" i="1" s="1"/>
  <c r="L61" i="1"/>
  <c r="J62" i="1"/>
  <c r="I74" i="1"/>
  <c r="L93" i="1"/>
  <c r="L108" i="1"/>
  <c r="L110" i="1" s="1"/>
  <c r="L124" i="1"/>
  <c r="I13" i="1"/>
  <c r="I23" i="1" s="1"/>
  <c r="G131" i="1"/>
  <c r="G130" i="1"/>
  <c r="G129" i="1"/>
  <c r="J124" i="1"/>
  <c r="J123" i="1"/>
  <c r="J122" i="1"/>
  <c r="J117" i="1"/>
  <c r="J116" i="1"/>
  <c r="J118" i="1" s="1"/>
  <c r="J113" i="1"/>
  <c r="J112" i="1"/>
  <c r="J114" i="1" s="1"/>
  <c r="J109" i="1"/>
  <c r="J108" i="1"/>
  <c r="J110" i="1" s="1"/>
  <c r="J105" i="1"/>
  <c r="J104" i="1"/>
  <c r="J106" i="1" s="1"/>
  <c r="J98" i="1"/>
  <c r="J97" i="1"/>
  <c r="J99" i="1" s="1"/>
  <c r="J94" i="1"/>
  <c r="J93" i="1"/>
  <c r="J92" i="1"/>
  <c r="J91" i="1"/>
  <c r="J95" i="1" s="1"/>
  <c r="J88" i="1"/>
  <c r="J87" i="1"/>
  <c r="J89" i="1" s="1"/>
  <c r="L80" i="1"/>
  <c r="F80" i="1"/>
  <c r="L79" i="1"/>
  <c r="F79" i="1"/>
  <c r="L74" i="1"/>
  <c r="F74" i="1"/>
  <c r="L73" i="1"/>
  <c r="F73" i="1"/>
  <c r="L70" i="1"/>
  <c r="F70" i="1"/>
  <c r="L69" i="1"/>
  <c r="F69" i="1"/>
  <c r="L131" i="1"/>
  <c r="L132" i="1" s="1"/>
  <c r="F131" i="1"/>
  <c r="L130" i="1"/>
  <c r="F130" i="1"/>
  <c r="L129" i="1"/>
  <c r="F129" i="1"/>
  <c r="I124" i="1"/>
  <c r="I123" i="1"/>
  <c r="I122" i="1"/>
  <c r="I127" i="1" s="1"/>
  <c r="I117" i="1"/>
  <c r="I116" i="1"/>
  <c r="I113" i="1"/>
  <c r="I112" i="1"/>
  <c r="I114" i="1" s="1"/>
  <c r="I109" i="1"/>
  <c r="I108" i="1"/>
  <c r="I105" i="1"/>
  <c r="I104" i="1"/>
  <c r="I106" i="1" s="1"/>
  <c r="I98" i="1"/>
  <c r="I97" i="1"/>
  <c r="I94" i="1"/>
  <c r="I93" i="1"/>
  <c r="I92" i="1"/>
  <c r="I91" i="1"/>
  <c r="I88" i="1"/>
  <c r="I87" i="1"/>
  <c r="I89" i="1" s="1"/>
  <c r="J80" i="1"/>
  <c r="J79" i="1"/>
  <c r="J74" i="1"/>
  <c r="J131" i="1"/>
  <c r="J130" i="1"/>
  <c r="J129" i="1"/>
  <c r="G125" i="1"/>
  <c r="N125" i="1" s="1"/>
  <c r="G124" i="1"/>
  <c r="G123" i="1"/>
  <c r="G122" i="1"/>
  <c r="G117" i="1"/>
  <c r="G116" i="1"/>
  <c r="G113" i="1"/>
  <c r="N113" i="1" s="1"/>
  <c r="G112" i="1"/>
  <c r="G109" i="1"/>
  <c r="G108" i="1"/>
  <c r="G105" i="1"/>
  <c r="N105" i="1" s="1"/>
  <c r="G104" i="1"/>
  <c r="G98" i="1"/>
  <c r="G97" i="1"/>
  <c r="G94" i="1"/>
  <c r="N94" i="1" s="1"/>
  <c r="G93" i="1"/>
  <c r="G92" i="1"/>
  <c r="G91" i="1"/>
  <c r="G88" i="1"/>
  <c r="N88" i="1" s="1"/>
  <c r="G87" i="1"/>
  <c r="F125" i="1"/>
  <c r="F124" i="1"/>
  <c r="F123" i="1"/>
  <c r="F122" i="1"/>
  <c r="F117" i="1"/>
  <c r="F116" i="1"/>
  <c r="F118" i="1" s="1"/>
  <c r="F109" i="1"/>
  <c r="F108" i="1"/>
  <c r="F94" i="1"/>
  <c r="F93" i="1"/>
  <c r="F92" i="1"/>
  <c r="F91" i="1"/>
  <c r="G74" i="1"/>
  <c r="J73" i="1"/>
  <c r="J75" i="1" s="1"/>
  <c r="J70" i="1"/>
  <c r="G69" i="1"/>
  <c r="J66" i="1"/>
  <c r="J65" i="1"/>
  <c r="J67" i="1" s="1"/>
  <c r="I129" i="1"/>
  <c r="I132" i="1" s="1"/>
  <c r="L113" i="1"/>
  <c r="L112" i="1"/>
  <c r="L114" i="1" s="1"/>
  <c r="L105" i="1"/>
  <c r="L104" i="1"/>
  <c r="L106" i="1" s="1"/>
  <c r="L98" i="1"/>
  <c r="L97" i="1"/>
  <c r="L99" i="1" s="1"/>
  <c r="L88" i="1"/>
  <c r="L87" i="1"/>
  <c r="L89" i="1" s="1"/>
  <c r="L101" i="1" s="1"/>
  <c r="I80" i="1"/>
  <c r="I73" i="1"/>
  <c r="I70" i="1"/>
  <c r="I66" i="1"/>
  <c r="I65" i="1"/>
  <c r="I62" i="1"/>
  <c r="I61" i="1"/>
  <c r="I60" i="1"/>
  <c r="I59" i="1"/>
  <c r="I58" i="1"/>
  <c r="I55" i="1"/>
  <c r="I54" i="1"/>
  <c r="I53" i="1"/>
  <c r="I52" i="1"/>
  <c r="I51" i="1"/>
  <c r="I45" i="1"/>
  <c r="I44" i="1"/>
  <c r="I43" i="1"/>
  <c r="I130" i="1"/>
  <c r="F113" i="1"/>
  <c r="F112" i="1"/>
  <c r="F105" i="1"/>
  <c r="F104" i="1"/>
  <c r="F106" i="1" s="1"/>
  <c r="F98" i="1"/>
  <c r="F97" i="1"/>
  <c r="F88" i="1"/>
  <c r="F87" i="1"/>
  <c r="F89" i="1" s="1"/>
  <c r="G80" i="1"/>
  <c r="N80" i="1" s="1"/>
  <c r="I79" i="1"/>
  <c r="I81" i="1" s="1"/>
  <c r="G73" i="1"/>
  <c r="G70" i="1"/>
  <c r="J69" i="1"/>
  <c r="J71" i="1" s="1"/>
  <c r="G66" i="1"/>
  <c r="G65" i="1"/>
  <c r="G62" i="1"/>
  <c r="G61" i="1"/>
  <c r="N61" i="1" s="1"/>
  <c r="G60" i="1"/>
  <c r="G59" i="1"/>
  <c r="G58" i="1"/>
  <c r="G55" i="1"/>
  <c r="N55" i="1" s="1"/>
  <c r="G54" i="1"/>
  <c r="G53" i="1"/>
  <c r="G52" i="1"/>
  <c r="N52" i="1" s="1"/>
  <c r="G51" i="1"/>
  <c r="G45" i="1"/>
  <c r="G44" i="1"/>
  <c r="G43" i="1"/>
  <c r="G42" i="1"/>
  <c r="G40" i="1"/>
  <c r="G38" i="1"/>
  <c r="G37" i="1"/>
  <c r="G36" i="1"/>
  <c r="N36" i="1" s="1"/>
  <c r="G35" i="1"/>
  <c r="G27" i="1"/>
  <c r="G26" i="1"/>
  <c r="N26" i="1" s="1"/>
  <c r="L9" i="1"/>
  <c r="F13" i="1"/>
  <c r="L13" i="1"/>
  <c r="F14" i="1"/>
  <c r="L14" i="1"/>
  <c r="F15" i="1"/>
  <c r="L15" i="1"/>
  <c r="F16" i="1"/>
  <c r="L16" i="1"/>
  <c r="F17" i="1"/>
  <c r="L17" i="1"/>
  <c r="F18" i="1"/>
  <c r="L18" i="1"/>
  <c r="F19" i="1"/>
  <c r="L19" i="1"/>
  <c r="F20" i="1"/>
  <c r="L20" i="1"/>
  <c r="F21" i="1"/>
  <c r="L21" i="1"/>
  <c r="F22" i="1"/>
  <c r="L22" i="1"/>
  <c r="F25" i="1"/>
  <c r="L25" i="1"/>
  <c r="F26" i="1"/>
  <c r="J27" i="1"/>
  <c r="J28" i="1" s="1"/>
  <c r="J48" i="1" s="1"/>
  <c r="J35" i="1"/>
  <c r="F36" i="1"/>
  <c r="J37" i="1"/>
  <c r="F38" i="1"/>
  <c r="J40" i="1"/>
  <c r="F42" i="1"/>
  <c r="F46" i="1" s="1"/>
  <c r="L43" i="1"/>
  <c r="J44" i="1"/>
  <c r="F45" i="1"/>
  <c r="L52" i="1"/>
  <c r="J53" i="1"/>
  <c r="J56" i="1" s="1"/>
  <c r="J77" i="1" s="1"/>
  <c r="F54" i="1"/>
  <c r="L58" i="1"/>
  <c r="J59" i="1"/>
  <c r="F60" i="1"/>
  <c r="L62" i="1"/>
  <c r="I69" i="1"/>
  <c r="L92" i="1"/>
  <c r="Q120" i="1"/>
  <c r="Q141" i="1" s="1"/>
  <c r="Q138" i="1" s="1"/>
  <c r="L123" i="1"/>
  <c r="G9" i="1"/>
  <c r="G13" i="1"/>
  <c r="G14" i="1"/>
  <c r="N14" i="1" s="1"/>
  <c r="G15" i="1"/>
  <c r="G16" i="1"/>
  <c r="G17" i="1"/>
  <c r="N17" i="1" s="1"/>
  <c r="G18" i="1"/>
  <c r="N18" i="1" s="1"/>
  <c r="G19" i="1"/>
  <c r="G20" i="1"/>
  <c r="G21" i="1"/>
  <c r="N21" i="1" s="1"/>
  <c r="G22" i="1"/>
  <c r="N22" i="1" s="1"/>
  <c r="G25" i="1"/>
  <c r="I26" i="1"/>
  <c r="I28" i="1" s="1"/>
  <c r="L27" i="1"/>
  <c r="L35" i="1"/>
  <c r="I36" i="1"/>
  <c r="L37" i="1"/>
  <c r="I38" i="1"/>
  <c r="L40" i="1"/>
  <c r="I42" i="1"/>
  <c r="L44" i="1"/>
  <c r="J45" i="1"/>
  <c r="F51" i="1"/>
  <c r="F56" i="1" s="1"/>
  <c r="L53" i="1"/>
  <c r="J54" i="1"/>
  <c r="F55" i="1"/>
  <c r="L59" i="1"/>
  <c r="J60" i="1"/>
  <c r="F61" i="1"/>
  <c r="F65" i="1"/>
  <c r="F66" i="1"/>
  <c r="G79" i="1"/>
  <c r="L91" i="1"/>
  <c r="L95" i="1" s="1"/>
  <c r="L117" i="1"/>
  <c r="L118" i="1" s="1"/>
  <c r="L122" i="1"/>
  <c r="L127" i="1" s="1"/>
  <c r="P84" i="1"/>
  <c r="G56" i="1" l="1"/>
  <c r="N51" i="1"/>
  <c r="P141" i="1"/>
  <c r="P138" i="1" s="1"/>
  <c r="P140" i="1"/>
  <c r="P137" i="1" s="1"/>
  <c r="P82" i="1"/>
  <c r="P133" i="1"/>
  <c r="G23" i="1"/>
  <c r="N13" i="1"/>
  <c r="N43" i="1"/>
  <c r="G95" i="1"/>
  <c r="N91" i="1"/>
  <c r="G110" i="1"/>
  <c r="N108" i="1"/>
  <c r="G118" i="1"/>
  <c r="N116" i="1"/>
  <c r="N124" i="1"/>
  <c r="N129" i="1"/>
  <c r="L120" i="1"/>
  <c r="L84" i="1" s="1"/>
  <c r="N37" i="1"/>
  <c r="G63" i="1"/>
  <c r="N58" i="1"/>
  <c r="N63" i="1" s="1"/>
  <c r="N16" i="1"/>
  <c r="L28" i="1"/>
  <c r="N27" i="1"/>
  <c r="N53" i="1"/>
  <c r="N73" i="1"/>
  <c r="N75" i="1" s="1"/>
  <c r="G75" i="1"/>
  <c r="I75" i="1"/>
  <c r="N98" i="1"/>
  <c r="F81" i="1"/>
  <c r="J120" i="1"/>
  <c r="J127" i="1"/>
  <c r="N130" i="1"/>
  <c r="G46" i="1"/>
  <c r="N42" i="1"/>
  <c r="N123" i="1"/>
  <c r="F132" i="1"/>
  <c r="F67" i="1"/>
  <c r="N62" i="1"/>
  <c r="N70" i="1"/>
  <c r="I56" i="1"/>
  <c r="G99" i="1"/>
  <c r="N97" i="1"/>
  <c r="N99" i="1" s="1"/>
  <c r="J132" i="1"/>
  <c r="N20" i="1"/>
  <c r="L23" i="1"/>
  <c r="N38" i="1"/>
  <c r="N44" i="1"/>
  <c r="N59" i="1"/>
  <c r="G67" i="1"/>
  <c r="N65" i="1"/>
  <c r="N67" i="1" s="1"/>
  <c r="I63" i="1"/>
  <c r="N74" i="1"/>
  <c r="N92" i="1"/>
  <c r="N109" i="1"/>
  <c r="N117" i="1"/>
  <c r="F71" i="1"/>
  <c r="F75" i="1"/>
  <c r="F77" i="1" s="1"/>
  <c r="J101" i="1"/>
  <c r="J84" i="1" s="1"/>
  <c r="G81" i="1"/>
  <c r="N79" i="1"/>
  <c r="N81" i="1" s="1"/>
  <c r="I46" i="1"/>
  <c r="I48" i="1" s="1"/>
  <c r="G28" i="1"/>
  <c r="N25" i="1"/>
  <c r="N28" i="1" s="1"/>
  <c r="N19" i="1"/>
  <c r="N15" i="1"/>
  <c r="Q84" i="1"/>
  <c r="I71" i="1"/>
  <c r="L63" i="1"/>
  <c r="L77" i="1" s="1"/>
  <c r="F28" i="1"/>
  <c r="F23" i="1"/>
  <c r="F48" i="1" s="1"/>
  <c r="N35" i="1"/>
  <c r="N40" i="1"/>
  <c r="N45" i="1"/>
  <c r="N54" i="1"/>
  <c r="N60" i="1"/>
  <c r="N66" i="1"/>
  <c r="F99" i="1"/>
  <c r="F114" i="1"/>
  <c r="I67" i="1"/>
  <c r="G71" i="1"/>
  <c r="N69" i="1"/>
  <c r="F95" i="1"/>
  <c r="F101" i="1" s="1"/>
  <c r="F110" i="1"/>
  <c r="F120" i="1" s="1"/>
  <c r="F127" i="1"/>
  <c r="G89" i="1"/>
  <c r="N87" i="1"/>
  <c r="N89" i="1" s="1"/>
  <c r="N93" i="1"/>
  <c r="G106" i="1"/>
  <c r="N104" i="1"/>
  <c r="N106" i="1" s="1"/>
  <c r="G114" i="1"/>
  <c r="N112" i="1"/>
  <c r="N114" i="1" s="1"/>
  <c r="G127" i="1"/>
  <c r="N122" i="1"/>
  <c r="N127" i="1" s="1"/>
  <c r="J81" i="1"/>
  <c r="J83" i="1" s="1"/>
  <c r="I95" i="1"/>
  <c r="I101" i="1" s="1"/>
  <c r="I84" i="1" s="1"/>
  <c r="I99" i="1"/>
  <c r="I110" i="1"/>
  <c r="I120" i="1" s="1"/>
  <c r="I118" i="1"/>
  <c r="L71" i="1"/>
  <c r="L75" i="1"/>
  <c r="L81" i="1"/>
  <c r="G132" i="1"/>
  <c r="N131" i="1"/>
  <c r="L46" i="1"/>
  <c r="J141" i="1" l="1"/>
  <c r="J138" i="1" s="1"/>
  <c r="J140" i="1"/>
  <c r="J137" i="1" s="1"/>
  <c r="J82" i="1"/>
  <c r="J133" i="1"/>
  <c r="F84" i="1"/>
  <c r="G101" i="1"/>
  <c r="L48" i="1"/>
  <c r="L83" i="1" s="1"/>
  <c r="N110" i="1"/>
  <c r="N56" i="1"/>
  <c r="G120" i="1"/>
  <c r="G77" i="1"/>
  <c r="F83" i="1"/>
  <c r="Q133" i="1"/>
  <c r="Q140" i="1"/>
  <c r="Q137" i="1" s="1"/>
  <c r="Q82" i="1"/>
  <c r="G48" i="1"/>
  <c r="N71" i="1"/>
  <c r="N132" i="1"/>
  <c r="I77" i="1"/>
  <c r="I83" i="1" s="1"/>
  <c r="N46" i="1"/>
  <c r="N118" i="1"/>
  <c r="N120" i="1" s="1"/>
  <c r="N95" i="1"/>
  <c r="N101" i="1" s="1"/>
  <c r="N84" i="1" s="1"/>
  <c r="N23" i="1"/>
  <c r="I141" i="1" l="1"/>
  <c r="I138" i="1" s="1"/>
  <c r="I140" i="1"/>
  <c r="I137" i="1" s="1"/>
  <c r="I82" i="1"/>
  <c r="I133" i="1"/>
  <c r="L133" i="1"/>
  <c r="L141" i="1"/>
  <c r="L138" i="1" s="1"/>
  <c r="L140" i="1"/>
  <c r="L137" i="1" s="1"/>
  <c r="L82" i="1"/>
  <c r="G84" i="1"/>
  <c r="N48" i="1"/>
  <c r="G83" i="1"/>
  <c r="F133" i="1"/>
  <c r="F141" i="1"/>
  <c r="F138" i="1" s="1"/>
  <c r="F82" i="1"/>
  <c r="F140" i="1"/>
  <c r="F137" i="1" s="1"/>
  <c r="N77" i="1"/>
  <c r="N83" i="1" l="1"/>
  <c r="G141" i="1"/>
  <c r="G138" i="1" s="1"/>
  <c r="G140" i="1"/>
  <c r="G137" i="1" s="1"/>
  <c r="G82" i="1"/>
  <c r="G133" i="1"/>
  <c r="N141" i="1" l="1"/>
  <c r="N138" i="1" s="1"/>
  <c r="N140" i="1"/>
  <c r="N137" i="1" s="1"/>
  <c r="N82" i="1"/>
  <c r="B82" i="1" s="1"/>
  <c r="N133" i="1"/>
  <c r="B133" i="1" s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2021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<sst xmlns="http://schemas.openxmlformats.org/spreadsheetml/2006/main" count="266" uniqueCount="238">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</sst>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Hyperlink" xfId="5" builtinId="8"/>
    <cellStyle name="Normal" xfId="0" builtinId="0"/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Stankulova/Desktop/Za%20saita/B3_2021_03_1900_D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Sheet1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2021</v>
          </cell>
        </row>
        <row r="9">
          <cell r="B9" t="str">
            <v>Министерство на околната среда и водите</v>
          </cell>
          <cell r="F9">
            <v>44469</v>
          </cell>
          <cell r="H9">
            <v>697371</v>
          </cell>
          <cell r="I9">
            <v>19000000</v>
          </cell>
        </row>
        <row r="12">
          <cell r="F12" t="str">
            <v>1900</v>
          </cell>
        </row>
        <row r="15">
          <cell r="E15">
            <v>96</v>
          </cell>
          <cell r="F15" t="str">
            <v>СЕС - ДЕС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E121">
            <v>0</v>
          </cell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E139">
            <v>0</v>
          </cell>
          <cell r="F139">
            <v>0</v>
          </cell>
        </row>
        <row r="143">
          <cell r="F143">
            <v>113935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E151">
            <v>0</v>
          </cell>
          <cell r="F151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87">
          <cell r="E187">
            <v>0</v>
          </cell>
          <cell r="F187">
            <v>22925</v>
          </cell>
        </row>
        <row r="190">
          <cell r="E190">
            <v>0</v>
          </cell>
          <cell r="F190">
            <v>38884</v>
          </cell>
        </row>
        <row r="196">
          <cell r="E196">
            <v>0</v>
          </cell>
          <cell r="F196">
            <v>9941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53586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0">
          <cell r="E240">
            <v>0</v>
          </cell>
          <cell r="F240">
            <v>0</v>
          </cell>
        </row>
        <row r="249">
          <cell r="E249">
            <v>0</v>
          </cell>
          <cell r="F249">
            <v>0</v>
          </cell>
        </row>
        <row r="255">
          <cell r="E255">
            <v>0</v>
          </cell>
          <cell r="F255">
            <v>0</v>
          </cell>
        </row>
        <row r="256">
          <cell r="E256">
            <v>0</v>
          </cell>
          <cell r="F256">
            <v>0</v>
          </cell>
        </row>
        <row r="257">
          <cell r="E257">
            <v>0</v>
          </cell>
          <cell r="F257">
            <v>0</v>
          </cell>
        </row>
        <row r="258">
          <cell r="E258">
            <v>0</v>
          </cell>
          <cell r="F258">
            <v>0</v>
          </cell>
        </row>
        <row r="265">
          <cell r="E265">
            <v>0</v>
          </cell>
          <cell r="F265">
            <v>0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0</v>
          </cell>
        </row>
        <row r="271">
          <cell r="E271">
            <v>0</v>
          </cell>
          <cell r="F271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5">
          <cell r="E275">
            <v>0</v>
          </cell>
          <cell r="F275">
            <v>0</v>
          </cell>
        </row>
        <row r="276">
          <cell r="E276">
            <v>0</v>
          </cell>
          <cell r="F276">
            <v>0</v>
          </cell>
        </row>
        <row r="284">
          <cell r="E284">
            <v>0</v>
          </cell>
          <cell r="F284">
            <v>31932</v>
          </cell>
        </row>
        <row r="287">
          <cell r="E287">
            <v>0</v>
          </cell>
          <cell r="F287">
            <v>0</v>
          </cell>
        </row>
        <row r="288">
          <cell r="E288">
            <v>0</v>
          </cell>
          <cell r="F288">
            <v>0</v>
          </cell>
        </row>
        <row r="292">
          <cell r="E292">
            <v>0</v>
          </cell>
          <cell r="F292">
            <v>0</v>
          </cell>
        </row>
        <row r="293">
          <cell r="E293">
            <v>0</v>
          </cell>
          <cell r="F293">
            <v>0</v>
          </cell>
        </row>
        <row r="296">
          <cell r="E296">
            <v>0</v>
          </cell>
          <cell r="F296">
            <v>0</v>
          </cell>
        </row>
        <row r="297">
          <cell r="E297">
            <v>0</v>
          </cell>
          <cell r="F297">
            <v>0</v>
          </cell>
        </row>
        <row r="419">
          <cell r="E419">
            <v>0</v>
          </cell>
          <cell r="F419">
            <v>52760</v>
          </cell>
        </row>
        <row r="429">
          <cell r="E429">
            <v>0</v>
          </cell>
          <cell r="F429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E512">
            <v>0</v>
          </cell>
          <cell r="F512">
            <v>0</v>
          </cell>
        </row>
        <row r="516">
          <cell r="E516">
            <v>0</v>
          </cell>
          <cell r="F516">
            <v>0</v>
          </cell>
        </row>
        <row r="521">
          <cell r="E521">
            <v>0</v>
          </cell>
          <cell r="F521">
            <v>0</v>
          </cell>
        </row>
        <row r="524">
          <cell r="E524">
            <v>0</v>
          </cell>
          <cell r="F524">
            <v>-4371</v>
          </cell>
        </row>
        <row r="531">
          <cell r="E531">
            <v>0</v>
          </cell>
          <cell r="F531">
            <v>-5056</v>
          </cell>
        </row>
        <row r="535">
          <cell r="F535">
            <v>0</v>
          </cell>
        </row>
        <row r="536">
          <cell r="E536">
            <v>0</v>
          </cell>
          <cell r="F536">
            <v>0</v>
          </cell>
        </row>
        <row r="541">
          <cell r="E541">
            <v>0</v>
          </cell>
          <cell r="F541">
            <v>0</v>
          </cell>
        </row>
        <row r="545">
          <cell r="F545">
            <v>0</v>
          </cell>
        </row>
        <row r="546">
          <cell r="F546">
            <v>0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7">
          <cell r="F567">
            <v>0</v>
          </cell>
        </row>
        <row r="568">
          <cell r="F568">
            <v>0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E586">
            <v>0</v>
          </cell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F589">
            <v>0</v>
          </cell>
        </row>
        <row r="590">
          <cell r="F590">
            <v>0</v>
          </cell>
        </row>
        <row r="591">
          <cell r="E591">
            <v>0</v>
          </cell>
          <cell r="F591">
            <v>0</v>
          </cell>
        </row>
        <row r="605">
          <cell r="B605">
            <v>44484</v>
          </cell>
          <cell r="H605" t="str">
            <v>ikrasteva@moew.government.bg</v>
          </cell>
        </row>
        <row r="607">
          <cell r="H607" t="str">
            <v>www.moew.government.bg</v>
          </cell>
        </row>
      </sheetData>
      <sheetData sheetId="4"/>
      <sheetData sheetId="5"/>
      <sheetData sheetId="6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възрастни хора с увреждания</v>
          </cell>
          <cell r="C152">
            <v>5541</v>
          </cell>
        </row>
        <row r="153">
          <cell r="B153" t="str">
            <v>545 Социален учебно-професионален център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Социални услуги в домашна среда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земеделието, храните и горите</v>
          </cell>
        </row>
        <row r="331">
          <cell r="A331" t="str">
            <v>2300</v>
          </cell>
          <cell r="B331" t="str">
            <v>Министерство на транспорта, информационните технологии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8">
          <cell r="A338" t="str">
            <v>3500</v>
          </cell>
          <cell r="B338" t="str">
            <v>Държавна агенция “Електронно управление”</v>
          </cell>
        </row>
        <row r="339">
          <cell r="A339" t="str">
            <v>3700</v>
          </cell>
          <cell r="B339" t="str">
            <v>Комисия за противодействие на корупцията и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1735</v>
          </cell>
          <cell r="B385" t="str">
            <v>Медицински университет - Плевен</v>
          </cell>
        </row>
        <row r="386">
          <cell r="A386" t="str">
            <v>1741</v>
          </cell>
          <cell r="B386" t="str">
            <v>Университет за национално и световно стопанство - София</v>
          </cell>
        </row>
        <row r="387">
          <cell r="A387" t="str">
            <v>1742</v>
          </cell>
          <cell r="B387" t="str">
            <v>Икономически университет - Варна</v>
          </cell>
        </row>
        <row r="388">
          <cell r="A388" t="str">
            <v>1743</v>
          </cell>
          <cell r="B388" t="str">
            <v>Стопанска академия "Димитър Ценов" - Свищов</v>
          </cell>
        </row>
        <row r="389">
          <cell r="A389" t="str">
            <v>1751</v>
          </cell>
          <cell r="B389" t="str">
            <v>Държавна музикална академия "Панчо Владигеров" - София</v>
          </cell>
        </row>
        <row r="390">
          <cell r="A390" t="str">
            <v>1752</v>
          </cell>
          <cell r="B390" t="str">
            <v>Национална академия за театрално и филмово изкуство "Кр. Сарафов" - София</v>
          </cell>
        </row>
        <row r="391">
          <cell r="A391" t="str">
            <v>1753</v>
          </cell>
          <cell r="B391" t="str">
            <v>Национална художествена академия - София</v>
          </cell>
        </row>
        <row r="392">
          <cell r="A392" t="str">
            <v>1754</v>
          </cell>
          <cell r="B392" t="str">
            <v>Академия за музикално, танцово и изобразително изкуство „Проф. Асен Диамандиев“ - Пловдив</v>
          </cell>
        </row>
        <row r="393">
          <cell r="A393" t="str">
            <v>1759</v>
          </cell>
          <cell r="B393" t="str">
            <v>Национална спортна академия "Васил Левски" - София</v>
          </cell>
        </row>
        <row r="394">
          <cell r="A394" t="str">
            <v>1767</v>
          </cell>
          <cell r="B394" t="str">
            <v>Висше строително училище "Любен Каравелов" - София</v>
          </cell>
        </row>
        <row r="395">
          <cell r="A395" t="str">
            <v>1768</v>
          </cell>
          <cell r="B395" t="str">
            <v>Висше транспортно училище "Тодор Каблешков" - София</v>
          </cell>
        </row>
        <row r="396">
          <cell r="A396" t="str">
            <v>1771</v>
          </cell>
          <cell r="B396" t="str">
            <v xml:space="preserve">Университет по библиотекознание и информационни технологии - София </v>
          </cell>
        </row>
        <row r="397">
          <cell r="A397" t="str">
            <v>1772</v>
          </cell>
          <cell r="B397" t="str">
            <v>Висше училище по телекомуникации и пощи - София</v>
          </cell>
        </row>
        <row r="398">
          <cell r="A398" t="str">
            <v>1790</v>
          </cell>
          <cell r="B398" t="str">
            <v>Българска академия на науките - София</v>
          </cell>
        </row>
        <row r="399">
          <cell r="A399" t="str">
            <v/>
          </cell>
          <cell r="B399" t="str">
            <v xml:space="preserve">        А.2.1.б) кодове на ДВУ и ВА "Г. С. Раковски", финансирани от Министерството на отбраната</v>
          </cell>
        </row>
        <row r="400">
          <cell r="A400" t="str">
            <v>1281</v>
          </cell>
          <cell r="B400" t="str">
            <v>Военна академия "Г. С. Раковски" - София</v>
          </cell>
        </row>
        <row r="401">
          <cell r="A401" t="str">
            <v>1282</v>
          </cell>
          <cell r="B401" t="str">
            <v>Национален военен университет "Васил Левски" - Велико Търново</v>
          </cell>
        </row>
        <row r="402">
          <cell r="A402" t="str">
            <v>1283</v>
          </cell>
          <cell r="B402" t="str">
            <v>Висше военноморско училище "Н. Й. Вапцаров" - Варна</v>
          </cell>
        </row>
        <row r="403">
          <cell r="A403" t="str">
            <v>1284</v>
          </cell>
          <cell r="B403" t="str">
            <v>Висше военновъздушно училище "Георги Бенковски" - Долна Митрополия</v>
          </cell>
        </row>
        <row r="404">
          <cell r="A404" t="str">
            <v>1280</v>
          </cell>
          <cell r="B404" t="str">
            <v>ДЪРЖАВНИ ВИСШИ ВОЕННИ УЧИЛИЩА към МО</v>
          </cell>
        </row>
        <row r="405">
          <cell r="A405" t="str">
            <v>2233</v>
          </cell>
          <cell r="B405" t="str">
            <v>Селскостопанска академия</v>
          </cell>
        </row>
        <row r="406">
          <cell r="A406" t="str">
            <v/>
          </cell>
          <cell r="B406" t="str">
            <v xml:space="preserve">    А.2.2) кодове на други разпоредители с бюджет по чл. 13, ал. 3 от ЗПФ</v>
          </cell>
        </row>
        <row r="407">
          <cell r="A407" t="str">
            <v>6100</v>
          </cell>
          <cell r="B407" t="str">
            <v>Българска национална телевизия</v>
          </cell>
        </row>
        <row r="408">
          <cell r="A408" t="str">
            <v>6200</v>
          </cell>
          <cell r="B408" t="str">
            <v>Българско национално радио</v>
          </cell>
        </row>
        <row r="409">
          <cell r="A409" t="str">
            <v>6300</v>
          </cell>
          <cell r="B409" t="str">
            <v>Българска телеграфна агенция</v>
          </cell>
        </row>
        <row r="410">
          <cell r="A410" t="str">
            <v>2028</v>
          </cell>
          <cell r="B410" t="str">
            <v>Държавно предприятие „Държавна петролна компания“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- чл. 60 от ЗООС</v>
          </cell>
        </row>
        <row r="412">
          <cell r="A412" t="str">
            <v>2029</v>
          </cell>
          <cell r="B412" t="str">
            <v>Държавно предприятие „Управление и стопанисване на язовири“ - чл. 139а, ал. 1 и чл. 139б, ал. 5 от Закона за водите</v>
          </cell>
        </row>
        <row r="413">
          <cell r="A413" t="str">
            <v>2234</v>
          </cell>
          <cell r="B413" t="str">
            <v>Държавно предприятие „Научно-производствен център“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3535</v>
          </cell>
          <cell r="B415" t="str">
            <v xml:space="preserve">Държавно предприятие „Единен системен оператор“ </v>
          </cell>
        </row>
        <row r="416">
          <cell r="B416" t="str">
            <v xml:space="preserve"> А.3) Кодове на сметки за средствата от Европейския съюз на бюджетни организации от подсектор "ЦУ"</v>
          </cell>
        </row>
        <row r="417">
          <cell r="A417" t="str">
            <v>9817</v>
          </cell>
          <cell r="B417" t="str">
            <v>Национален фонд към Министерството на финансите</v>
          </cell>
        </row>
        <row r="418">
          <cell r="A418" t="str">
            <v>2220</v>
          </cell>
          <cell r="B418" t="str">
            <v>Държавен фонд "Земеделие" - Разплащателна агенция</v>
          </cell>
        </row>
        <row r="419">
          <cell r="B419" t="str">
            <v>Други</v>
          </cell>
        </row>
        <row r="420">
          <cell r="A420" t="str">
            <v>1313</v>
          </cell>
          <cell r="B420" t="str">
            <v>Държавно предприятие „Център за предоставяне на услуги”</v>
          </cell>
        </row>
        <row r="421">
          <cell r="A421" t="str">
            <v>2235</v>
          </cell>
          <cell r="B421" t="str">
            <v>Държавно предприятие „Борба с градушките“</v>
          </cell>
        </row>
        <row r="422">
          <cell r="A422" t="str">
            <v>2381</v>
          </cell>
          <cell r="B422" t="str">
            <v>НК "Железопътна инфраструктура"</v>
          </cell>
        </row>
        <row r="423">
          <cell r="A423" t="str">
            <v>2382</v>
          </cell>
          <cell r="B423" t="str">
            <v>БДЖ "Пътнически превози"</v>
          </cell>
        </row>
        <row r="424">
          <cell r="A424" t="str">
            <v>1780</v>
          </cell>
          <cell r="B424" t="str">
            <v>Държавни висши училища</v>
          </cell>
        </row>
        <row r="425">
          <cell r="B425" t="str">
            <v>Б ) Кодове на социалноосигурителни фондове</v>
          </cell>
        </row>
        <row r="426">
          <cell r="A426" t="str">
            <v>5500</v>
          </cell>
          <cell r="B426" t="str">
            <v>Национален осигурителен институт - Държавно обществено осигуряване</v>
          </cell>
        </row>
        <row r="427">
          <cell r="A427" t="str">
            <v>5591</v>
          </cell>
          <cell r="B427" t="str">
            <v>Национален осигурителен институт - Учителски пенсионен фонд</v>
          </cell>
        </row>
        <row r="428">
          <cell r="A428" t="str">
            <v>5592</v>
          </cell>
          <cell r="B428" t="str">
            <v>Национален осигрителен инститт - фонд "Гарантирани вземания на работници и служители"</v>
          </cell>
        </row>
        <row r="429">
          <cell r="A429" t="str">
            <v>5600</v>
          </cell>
          <cell r="B429" t="str">
            <v>Национална здравноосигурителна каса</v>
          </cell>
        </row>
        <row r="430">
          <cell r="B430" t="str">
            <v>В ) Кодове на общини</v>
          </cell>
        </row>
        <row r="431">
          <cell r="A431" t="str">
            <v>5101</v>
          </cell>
          <cell r="B431" t="str">
            <v>Банско</v>
          </cell>
        </row>
        <row r="432">
          <cell r="A432" t="str">
            <v>5102</v>
          </cell>
          <cell r="B432" t="str">
            <v>Белица</v>
          </cell>
        </row>
        <row r="433">
          <cell r="A433" t="str">
            <v>5103</v>
          </cell>
          <cell r="B433" t="str">
            <v>Благоевград</v>
          </cell>
        </row>
        <row r="434">
          <cell r="A434" t="str">
            <v>5104</v>
          </cell>
          <cell r="B434" t="str">
            <v>Гоце Делчев</v>
          </cell>
        </row>
        <row r="435">
          <cell r="A435" t="str">
            <v>5105</v>
          </cell>
          <cell r="B435" t="str">
            <v>Гърмен</v>
          </cell>
        </row>
        <row r="436">
          <cell r="A436" t="str">
            <v>5106</v>
          </cell>
          <cell r="B436" t="str">
            <v>Кресна</v>
          </cell>
        </row>
        <row r="437">
          <cell r="A437" t="str">
            <v>5107</v>
          </cell>
          <cell r="B437" t="str">
            <v>Петрич</v>
          </cell>
        </row>
        <row r="438">
          <cell r="A438" t="str">
            <v>5108</v>
          </cell>
          <cell r="B438" t="str">
            <v>Разлог</v>
          </cell>
        </row>
        <row r="439">
          <cell r="A439" t="str">
            <v>5109</v>
          </cell>
          <cell r="B439" t="str">
            <v>Сандански</v>
          </cell>
        </row>
        <row r="440">
          <cell r="A440" t="str">
            <v>5110</v>
          </cell>
          <cell r="B440" t="str">
            <v>Сатовча</v>
          </cell>
        </row>
        <row r="441">
          <cell r="A441" t="str">
            <v>5111</v>
          </cell>
          <cell r="B441" t="str">
            <v>Симитли</v>
          </cell>
        </row>
        <row r="442">
          <cell r="A442" t="str">
            <v>5112</v>
          </cell>
          <cell r="B442" t="str">
            <v>Струмяни</v>
          </cell>
        </row>
        <row r="443">
          <cell r="A443" t="str">
            <v>5113</v>
          </cell>
          <cell r="B443" t="str">
            <v>Хаджидимово</v>
          </cell>
        </row>
        <row r="444">
          <cell r="A444" t="str">
            <v>5114</v>
          </cell>
          <cell r="B444" t="str">
            <v>Якоруда</v>
          </cell>
        </row>
        <row r="445">
          <cell r="A445" t="str">
            <v>5201</v>
          </cell>
          <cell r="B445" t="str">
            <v>Айтос</v>
          </cell>
        </row>
        <row r="446">
          <cell r="A446" t="str">
            <v>5202</v>
          </cell>
          <cell r="B446" t="str">
            <v xml:space="preserve">Бургас </v>
          </cell>
        </row>
        <row r="447">
          <cell r="A447" t="str">
            <v>5203</v>
          </cell>
          <cell r="B447" t="str">
            <v>Камено</v>
          </cell>
        </row>
        <row r="448">
          <cell r="A448" t="str">
            <v>5204</v>
          </cell>
          <cell r="B448" t="str">
            <v>Карнобат</v>
          </cell>
        </row>
        <row r="449">
          <cell r="A449" t="str">
            <v>5205</v>
          </cell>
          <cell r="B449" t="str">
            <v>Малко Търново</v>
          </cell>
        </row>
        <row r="450">
          <cell r="A450" t="str">
            <v>5206</v>
          </cell>
          <cell r="B450" t="str">
            <v>Несебър</v>
          </cell>
        </row>
        <row r="451">
          <cell r="A451" t="str">
            <v>5207</v>
          </cell>
          <cell r="B451" t="str">
            <v>Поморие</v>
          </cell>
        </row>
        <row r="452">
          <cell r="A452" t="str">
            <v>5208</v>
          </cell>
          <cell r="B452" t="str">
            <v>Приморско</v>
          </cell>
        </row>
        <row r="453">
          <cell r="A453" t="str">
            <v>5209</v>
          </cell>
          <cell r="B453" t="str">
            <v>Руен</v>
          </cell>
        </row>
        <row r="454">
          <cell r="A454" t="str">
            <v>5210</v>
          </cell>
          <cell r="B454" t="str">
            <v>Созопол</v>
          </cell>
        </row>
        <row r="455">
          <cell r="A455" t="str">
            <v>5211</v>
          </cell>
          <cell r="B455" t="str">
            <v>Средец</v>
          </cell>
        </row>
        <row r="456">
          <cell r="A456" t="str">
            <v>5212</v>
          </cell>
          <cell r="B456" t="str">
            <v>Сунгурларе</v>
          </cell>
        </row>
        <row r="457">
          <cell r="A457" t="str">
            <v>5213</v>
          </cell>
          <cell r="B457" t="str">
            <v>Царево</v>
          </cell>
        </row>
        <row r="458">
          <cell r="A458" t="str">
            <v>5301</v>
          </cell>
          <cell r="B458" t="str">
            <v>Аврен</v>
          </cell>
        </row>
        <row r="459">
          <cell r="A459" t="str">
            <v>5302</v>
          </cell>
          <cell r="B459" t="str">
            <v>Аксаково</v>
          </cell>
        </row>
        <row r="460">
          <cell r="A460" t="str">
            <v>5303</v>
          </cell>
          <cell r="B460" t="str">
            <v>Белослав</v>
          </cell>
        </row>
        <row r="461">
          <cell r="A461" t="str">
            <v>5304</v>
          </cell>
          <cell r="B461" t="str">
            <v>Бяла</v>
          </cell>
        </row>
        <row r="462">
          <cell r="A462" t="str">
            <v>5305</v>
          </cell>
          <cell r="B462" t="str">
            <v>Варна</v>
          </cell>
        </row>
        <row r="463">
          <cell r="A463" t="str">
            <v>5306</v>
          </cell>
          <cell r="B463" t="str">
            <v>Ветрино</v>
          </cell>
        </row>
        <row r="464">
          <cell r="A464" t="str">
            <v>5307</v>
          </cell>
          <cell r="B464" t="str">
            <v>Вълчидол</v>
          </cell>
        </row>
        <row r="465">
          <cell r="A465" t="str">
            <v>5308</v>
          </cell>
          <cell r="B465" t="str">
            <v>Девня</v>
          </cell>
        </row>
        <row r="466">
          <cell r="A466" t="str">
            <v>5309</v>
          </cell>
          <cell r="B466" t="str">
            <v>Долни Чифлик</v>
          </cell>
        </row>
        <row r="467">
          <cell r="A467" t="str">
            <v>5310</v>
          </cell>
          <cell r="B467" t="str">
            <v>Дългопол</v>
          </cell>
        </row>
        <row r="468">
          <cell r="A468" t="str">
            <v>5311</v>
          </cell>
          <cell r="B468" t="str">
            <v>Провадия</v>
          </cell>
        </row>
        <row r="469">
          <cell r="A469" t="str">
            <v>5312</v>
          </cell>
          <cell r="B469" t="str">
            <v>Суворово</v>
          </cell>
        </row>
        <row r="470">
          <cell r="A470" t="str">
            <v>5401</v>
          </cell>
          <cell r="B470" t="str">
            <v>Велико Търново</v>
          </cell>
        </row>
        <row r="471">
          <cell r="A471" t="str">
            <v>5402</v>
          </cell>
          <cell r="B471" t="str">
            <v>Горна Оряховица</v>
          </cell>
        </row>
        <row r="472">
          <cell r="A472" t="str">
            <v>5403</v>
          </cell>
          <cell r="B472" t="str">
            <v>Елена</v>
          </cell>
        </row>
        <row r="473">
          <cell r="A473" t="str">
            <v>5404</v>
          </cell>
          <cell r="B473" t="str">
            <v>Златарица</v>
          </cell>
        </row>
        <row r="474">
          <cell r="A474" t="str">
            <v>5405</v>
          </cell>
          <cell r="B474" t="str">
            <v>Лясковец</v>
          </cell>
        </row>
        <row r="475">
          <cell r="A475" t="str">
            <v>5406</v>
          </cell>
          <cell r="B475" t="str">
            <v>Павликени</v>
          </cell>
        </row>
        <row r="476">
          <cell r="A476" t="str">
            <v>5407</v>
          </cell>
          <cell r="B476" t="str">
            <v>Полски Тръмбеш</v>
          </cell>
        </row>
        <row r="477">
          <cell r="A477" t="str">
            <v>5408</v>
          </cell>
          <cell r="B477" t="str">
            <v>Свищов</v>
          </cell>
        </row>
        <row r="478">
          <cell r="A478" t="str">
            <v>5409</v>
          </cell>
          <cell r="B478" t="str">
            <v>Стражица</v>
          </cell>
        </row>
        <row r="479">
          <cell r="A479" t="str">
            <v>5410</v>
          </cell>
          <cell r="B479" t="str">
            <v>Сухиндол</v>
          </cell>
        </row>
        <row r="480">
          <cell r="A480" t="str">
            <v>5501</v>
          </cell>
          <cell r="B480" t="str">
            <v>Белоградчик</v>
          </cell>
        </row>
        <row r="481">
          <cell r="A481" t="str">
            <v>5502</v>
          </cell>
          <cell r="B481" t="str">
            <v>Бойница</v>
          </cell>
        </row>
        <row r="482">
          <cell r="A482" t="str">
            <v>5503</v>
          </cell>
          <cell r="B482" t="str">
            <v>Брегово</v>
          </cell>
        </row>
        <row r="483">
          <cell r="A483" t="str">
            <v>5504</v>
          </cell>
          <cell r="B483" t="str">
            <v>Видин</v>
          </cell>
        </row>
        <row r="484">
          <cell r="A484" t="str">
            <v>5505</v>
          </cell>
          <cell r="B484" t="str">
            <v>Грамада</v>
          </cell>
        </row>
        <row r="485">
          <cell r="A485" t="str">
            <v>5506</v>
          </cell>
          <cell r="B485" t="str">
            <v>Димово</v>
          </cell>
        </row>
        <row r="486">
          <cell r="A486" t="str">
            <v>5507</v>
          </cell>
          <cell r="B486" t="str">
            <v>Кула</v>
          </cell>
        </row>
        <row r="487">
          <cell r="A487" t="str">
            <v>5508</v>
          </cell>
          <cell r="B487" t="str">
            <v>Макреш</v>
          </cell>
        </row>
        <row r="488">
          <cell r="A488" t="str">
            <v>5509</v>
          </cell>
          <cell r="B488" t="str">
            <v>Ново село</v>
          </cell>
        </row>
        <row r="489">
          <cell r="A489" t="str">
            <v>5510</v>
          </cell>
          <cell r="B489" t="str">
            <v>Ружинци</v>
          </cell>
        </row>
        <row r="490">
          <cell r="A490" t="str">
            <v>5511</v>
          </cell>
          <cell r="B490" t="str">
            <v>Чупрене</v>
          </cell>
        </row>
        <row r="491">
          <cell r="A491" t="str">
            <v>5601</v>
          </cell>
          <cell r="B491" t="str">
            <v>Борован</v>
          </cell>
        </row>
        <row r="492">
          <cell r="A492" t="str">
            <v>5602</v>
          </cell>
          <cell r="B492" t="str">
            <v>Бяла Слатина</v>
          </cell>
        </row>
        <row r="493">
          <cell r="A493" t="str">
            <v>5603</v>
          </cell>
          <cell r="B493" t="str">
            <v>Враца</v>
          </cell>
        </row>
        <row r="494">
          <cell r="A494" t="str">
            <v>5605</v>
          </cell>
          <cell r="B494" t="str">
            <v>Козлодуй</v>
          </cell>
        </row>
        <row r="495">
          <cell r="A495" t="str">
            <v>5606</v>
          </cell>
          <cell r="B495" t="str">
            <v>Криводол</v>
          </cell>
        </row>
        <row r="496">
          <cell r="A496" t="str">
            <v>5607</v>
          </cell>
          <cell r="B496" t="str">
            <v>Мездра</v>
          </cell>
        </row>
        <row r="497">
          <cell r="A497" t="str">
            <v>5608</v>
          </cell>
          <cell r="B497" t="str">
            <v>Мизия</v>
          </cell>
        </row>
        <row r="498">
          <cell r="A498" t="str">
            <v>5609</v>
          </cell>
          <cell r="B498" t="str">
            <v>Оряхово</v>
          </cell>
        </row>
        <row r="499">
          <cell r="A499" t="str">
            <v>5610</v>
          </cell>
          <cell r="B499" t="str">
            <v>Роман</v>
          </cell>
        </row>
        <row r="500">
          <cell r="A500" t="str">
            <v>5611</v>
          </cell>
          <cell r="B500" t="str">
            <v>Хайредин</v>
          </cell>
        </row>
        <row r="501">
          <cell r="A501" t="str">
            <v>5701</v>
          </cell>
          <cell r="B501" t="str">
            <v>Габрово</v>
          </cell>
        </row>
        <row r="502">
          <cell r="A502" t="str">
            <v>5702</v>
          </cell>
          <cell r="B502" t="str">
            <v>Дряново</v>
          </cell>
        </row>
        <row r="503">
          <cell r="A503" t="str">
            <v>5703</v>
          </cell>
          <cell r="B503" t="str">
            <v>Севлиево</v>
          </cell>
        </row>
        <row r="504">
          <cell r="A504" t="str">
            <v>5704</v>
          </cell>
          <cell r="B504" t="str">
            <v>Трявна</v>
          </cell>
        </row>
        <row r="505">
          <cell r="A505" t="str">
            <v>5801</v>
          </cell>
          <cell r="B505" t="str">
            <v>Балчик</v>
          </cell>
        </row>
        <row r="506">
          <cell r="A506" t="str">
            <v>5802</v>
          </cell>
          <cell r="B506" t="str">
            <v>Генерал Тошево</v>
          </cell>
        </row>
        <row r="507">
          <cell r="A507" t="str">
            <v>5803</v>
          </cell>
          <cell r="B507" t="str">
            <v>Добрич</v>
          </cell>
        </row>
        <row r="508">
          <cell r="A508" t="str">
            <v>5804</v>
          </cell>
          <cell r="B508" t="str">
            <v>Добричка</v>
          </cell>
        </row>
        <row r="509">
          <cell r="A509" t="str">
            <v>5805</v>
          </cell>
          <cell r="B509" t="str">
            <v>Каварна</v>
          </cell>
        </row>
        <row r="510">
          <cell r="A510" t="str">
            <v>5806</v>
          </cell>
          <cell r="B510" t="str">
            <v>Крушари</v>
          </cell>
        </row>
        <row r="511">
          <cell r="A511" t="str">
            <v>5807</v>
          </cell>
          <cell r="B511" t="str">
            <v>Тервел</v>
          </cell>
        </row>
        <row r="512">
          <cell r="A512" t="str">
            <v>5808</v>
          </cell>
          <cell r="B512" t="str">
            <v>Шабла</v>
          </cell>
        </row>
        <row r="513">
          <cell r="A513" t="str">
            <v>5901</v>
          </cell>
          <cell r="B513" t="str">
            <v>Ардино</v>
          </cell>
        </row>
        <row r="514">
          <cell r="A514" t="str">
            <v>5902</v>
          </cell>
          <cell r="B514" t="str">
            <v>Джебел</v>
          </cell>
        </row>
        <row r="515">
          <cell r="A515" t="str">
            <v>5903</v>
          </cell>
          <cell r="B515" t="str">
            <v>Кирково</v>
          </cell>
        </row>
        <row r="516">
          <cell r="A516" t="str">
            <v>5904</v>
          </cell>
          <cell r="B516" t="str">
            <v>Крумовград</v>
          </cell>
        </row>
        <row r="517">
          <cell r="A517" t="str">
            <v>5905</v>
          </cell>
          <cell r="B517" t="str">
            <v>Кърджали</v>
          </cell>
        </row>
        <row r="518">
          <cell r="A518" t="str">
            <v>5906</v>
          </cell>
          <cell r="B518" t="str">
            <v>Момчилград</v>
          </cell>
        </row>
        <row r="519">
          <cell r="A519" t="str">
            <v>5907</v>
          </cell>
          <cell r="B519" t="str">
            <v>Черноочене</v>
          </cell>
        </row>
        <row r="520">
          <cell r="A520" t="str">
            <v>6001</v>
          </cell>
          <cell r="B520" t="str">
            <v>Бобовдол</v>
          </cell>
        </row>
        <row r="521">
          <cell r="A521" t="str">
            <v>6002</v>
          </cell>
          <cell r="B521" t="str">
            <v>Бобошево</v>
          </cell>
        </row>
        <row r="522">
          <cell r="A522" t="str">
            <v>6003</v>
          </cell>
          <cell r="B522" t="str">
            <v>Дупница</v>
          </cell>
        </row>
        <row r="523">
          <cell r="A523" t="str">
            <v>6004</v>
          </cell>
          <cell r="B523" t="str">
            <v>Кочериново</v>
          </cell>
        </row>
        <row r="524">
          <cell r="A524" t="str">
            <v>6005</v>
          </cell>
          <cell r="B524" t="str">
            <v>Кюстендил</v>
          </cell>
        </row>
        <row r="525">
          <cell r="A525" t="str">
            <v>6006</v>
          </cell>
          <cell r="B525" t="str">
            <v>Невестино</v>
          </cell>
        </row>
        <row r="526">
          <cell r="A526" t="str">
            <v>6007</v>
          </cell>
          <cell r="B526" t="str">
            <v>Рила</v>
          </cell>
        </row>
        <row r="527">
          <cell r="A527" t="str">
            <v>6008</v>
          </cell>
          <cell r="B527" t="str">
            <v>Сапарева баня</v>
          </cell>
        </row>
        <row r="528">
          <cell r="A528" t="str">
            <v>6009</v>
          </cell>
          <cell r="B528" t="str">
            <v>Трекляно</v>
          </cell>
        </row>
        <row r="529">
          <cell r="A529" t="str">
            <v>6101</v>
          </cell>
          <cell r="B529" t="str">
            <v>Априлци</v>
          </cell>
        </row>
        <row r="530">
          <cell r="A530" t="str">
            <v>6102</v>
          </cell>
          <cell r="B530" t="str">
            <v>Летница</v>
          </cell>
        </row>
        <row r="531">
          <cell r="A531" t="str">
            <v>6103</v>
          </cell>
          <cell r="B531" t="str">
            <v>Ловеч</v>
          </cell>
        </row>
        <row r="532">
          <cell r="A532" t="str">
            <v>6104</v>
          </cell>
          <cell r="B532" t="str">
            <v>Луковит</v>
          </cell>
        </row>
        <row r="533">
          <cell r="A533" t="str">
            <v>6105</v>
          </cell>
          <cell r="B533" t="str">
            <v>Тетевен</v>
          </cell>
        </row>
        <row r="534">
          <cell r="A534" t="str">
            <v>6106</v>
          </cell>
          <cell r="B534" t="str">
            <v>Троян</v>
          </cell>
        </row>
        <row r="535">
          <cell r="A535" t="str">
            <v>6107</v>
          </cell>
          <cell r="B535" t="str">
            <v>Угърчин</v>
          </cell>
        </row>
        <row r="536">
          <cell r="A536" t="str">
            <v>6108</v>
          </cell>
          <cell r="B536" t="str">
            <v>Ябланица</v>
          </cell>
        </row>
        <row r="537">
          <cell r="A537" t="str">
            <v>6201</v>
          </cell>
          <cell r="B537" t="str">
            <v>Берковица</v>
          </cell>
        </row>
        <row r="538">
          <cell r="A538" t="str">
            <v>6202</v>
          </cell>
          <cell r="B538" t="str">
            <v>Бойчиновци</v>
          </cell>
        </row>
        <row r="539">
          <cell r="A539" t="str">
            <v>6203</v>
          </cell>
          <cell r="B539" t="str">
            <v>Брусарци</v>
          </cell>
        </row>
        <row r="540">
          <cell r="A540" t="str">
            <v>6204</v>
          </cell>
          <cell r="B540" t="str">
            <v>Вълчедръм</v>
          </cell>
        </row>
        <row r="541">
          <cell r="A541" t="str">
            <v>6205</v>
          </cell>
          <cell r="B541" t="str">
            <v>Вършец</v>
          </cell>
        </row>
        <row r="542">
          <cell r="A542" t="str">
            <v>6206</v>
          </cell>
          <cell r="B542" t="str">
            <v>Георги Дамяново</v>
          </cell>
        </row>
        <row r="543">
          <cell r="A543" t="str">
            <v>6207</v>
          </cell>
          <cell r="B543" t="str">
            <v>Лом</v>
          </cell>
        </row>
        <row r="544">
          <cell r="A544" t="str">
            <v>6208</v>
          </cell>
          <cell r="B544" t="str">
            <v>Медковец</v>
          </cell>
        </row>
        <row r="545">
          <cell r="A545" t="str">
            <v>6209</v>
          </cell>
          <cell r="B545" t="str">
            <v>Монтана</v>
          </cell>
        </row>
        <row r="546">
          <cell r="A546" t="str">
            <v>6210</v>
          </cell>
          <cell r="B546" t="str">
            <v>Чипровци</v>
          </cell>
        </row>
        <row r="547">
          <cell r="A547" t="str">
            <v>6211</v>
          </cell>
          <cell r="B547" t="str">
            <v>Якимово</v>
          </cell>
        </row>
        <row r="548">
          <cell r="A548" t="str">
            <v>6301</v>
          </cell>
          <cell r="B548" t="str">
            <v>Батак</v>
          </cell>
        </row>
        <row r="549">
          <cell r="A549" t="str">
            <v>6302</v>
          </cell>
          <cell r="B549" t="str">
            <v>Белово</v>
          </cell>
        </row>
        <row r="550">
          <cell r="A550" t="str">
            <v>6303</v>
          </cell>
          <cell r="B550" t="str">
            <v>Брацигово</v>
          </cell>
        </row>
        <row r="551">
          <cell r="A551" t="str">
            <v>6304</v>
          </cell>
          <cell r="B551" t="str">
            <v>Велинград</v>
          </cell>
        </row>
        <row r="552">
          <cell r="A552" t="str">
            <v>6305</v>
          </cell>
          <cell r="B552" t="str">
            <v>Лесичово</v>
          </cell>
        </row>
        <row r="553">
          <cell r="A553" t="str">
            <v>6306</v>
          </cell>
          <cell r="B553" t="str">
            <v>Пазарджик</v>
          </cell>
        </row>
        <row r="554">
          <cell r="A554" t="str">
            <v>6307</v>
          </cell>
          <cell r="B554" t="str">
            <v>Панагюрище</v>
          </cell>
        </row>
        <row r="555">
          <cell r="A555" t="str">
            <v>6308</v>
          </cell>
          <cell r="B555" t="str">
            <v>Пещера</v>
          </cell>
        </row>
        <row r="556">
          <cell r="A556" t="str">
            <v>6309</v>
          </cell>
          <cell r="B556" t="str">
            <v>Ракитово</v>
          </cell>
        </row>
        <row r="557">
          <cell r="A557" t="str">
            <v>6310</v>
          </cell>
          <cell r="B557" t="str">
            <v>Септември</v>
          </cell>
        </row>
        <row r="558">
          <cell r="A558" t="str">
            <v>6311</v>
          </cell>
          <cell r="B558" t="str">
            <v>Стрелча</v>
          </cell>
        </row>
        <row r="559">
          <cell r="A559" t="str">
            <v>6312</v>
          </cell>
          <cell r="B559" t="str">
            <v>Сърница</v>
          </cell>
        </row>
        <row r="560">
          <cell r="A560" t="str">
            <v>6401</v>
          </cell>
          <cell r="B560" t="str">
            <v>Брезник</v>
          </cell>
        </row>
        <row r="561">
          <cell r="A561" t="str">
            <v>6402</v>
          </cell>
          <cell r="B561" t="str">
            <v>Земен</v>
          </cell>
        </row>
        <row r="562">
          <cell r="A562" t="str">
            <v>6403</v>
          </cell>
          <cell r="B562" t="str">
            <v>Ковачевци</v>
          </cell>
        </row>
        <row r="563">
          <cell r="A563" t="str">
            <v>6404</v>
          </cell>
          <cell r="B563" t="str">
            <v>Перник</v>
          </cell>
        </row>
        <row r="564">
          <cell r="A564" t="str">
            <v>6405</v>
          </cell>
          <cell r="B564" t="str">
            <v>Радомир</v>
          </cell>
        </row>
        <row r="565">
          <cell r="A565" t="str">
            <v>6406</v>
          </cell>
          <cell r="B565" t="str">
            <v>Трън</v>
          </cell>
        </row>
        <row r="566">
          <cell r="A566" t="str">
            <v>6501</v>
          </cell>
          <cell r="B566" t="str">
            <v>Белене</v>
          </cell>
        </row>
        <row r="567">
          <cell r="A567" t="str">
            <v>6502</v>
          </cell>
          <cell r="B567" t="str">
            <v>Гулянци</v>
          </cell>
        </row>
        <row r="568">
          <cell r="A568" t="str">
            <v>6503</v>
          </cell>
          <cell r="B568" t="str">
            <v>Долна Митрополия</v>
          </cell>
        </row>
        <row r="569">
          <cell r="A569" t="str">
            <v>6504</v>
          </cell>
          <cell r="B569" t="str">
            <v>Долни Дъбник</v>
          </cell>
        </row>
        <row r="570">
          <cell r="A570" t="str">
            <v>6505</v>
          </cell>
          <cell r="B570" t="str">
            <v>Искър</v>
          </cell>
        </row>
        <row r="571">
          <cell r="A571" t="str">
            <v>6506</v>
          </cell>
          <cell r="B571" t="str">
            <v>Левски</v>
          </cell>
        </row>
        <row r="572">
          <cell r="A572" t="str">
            <v>6507</v>
          </cell>
          <cell r="B572" t="str">
            <v>Никопол</v>
          </cell>
        </row>
        <row r="573">
          <cell r="A573" t="str">
            <v>6508</v>
          </cell>
          <cell r="B573" t="str">
            <v>Плевен</v>
          </cell>
        </row>
        <row r="574">
          <cell r="A574" t="str">
            <v>6509</v>
          </cell>
          <cell r="B574" t="str">
            <v>Пордим</v>
          </cell>
        </row>
        <row r="575">
          <cell r="A575" t="str">
            <v>6510</v>
          </cell>
          <cell r="B575" t="str">
            <v>Червен бряг</v>
          </cell>
        </row>
        <row r="576">
          <cell r="A576" t="str">
            <v>6511</v>
          </cell>
          <cell r="B576" t="str">
            <v>Кнежа</v>
          </cell>
        </row>
        <row r="577">
          <cell r="A577" t="str">
            <v>6601</v>
          </cell>
          <cell r="B577" t="str">
            <v>Асеновград</v>
          </cell>
        </row>
        <row r="578">
          <cell r="A578" t="str">
            <v>6602</v>
          </cell>
          <cell r="B578" t="str">
            <v>Брезово</v>
          </cell>
        </row>
        <row r="579">
          <cell r="A579" t="str">
            <v>6603</v>
          </cell>
          <cell r="B579" t="str">
            <v>Калояново</v>
          </cell>
        </row>
        <row r="580">
          <cell r="A580" t="str">
            <v>6604</v>
          </cell>
          <cell r="B580" t="str">
            <v>Карлово</v>
          </cell>
        </row>
        <row r="581">
          <cell r="A581" t="str">
            <v>6605</v>
          </cell>
          <cell r="B581" t="str">
            <v>Кричим</v>
          </cell>
        </row>
        <row r="582">
          <cell r="A582" t="str">
            <v>6606</v>
          </cell>
          <cell r="B582" t="str">
            <v>Лъки</v>
          </cell>
        </row>
        <row r="583">
          <cell r="A583" t="str">
            <v>6607</v>
          </cell>
          <cell r="B583" t="str">
            <v>Марица</v>
          </cell>
        </row>
        <row r="584">
          <cell r="A584" t="str">
            <v>6608</v>
          </cell>
          <cell r="B584" t="str">
            <v>Перущица</v>
          </cell>
        </row>
        <row r="585">
          <cell r="A585" t="str">
            <v>6609</v>
          </cell>
          <cell r="B585" t="str">
            <v>Пловдив</v>
          </cell>
        </row>
        <row r="586">
          <cell r="A586" t="str">
            <v>6610</v>
          </cell>
          <cell r="B586" t="str">
            <v>Първомай</v>
          </cell>
        </row>
        <row r="587">
          <cell r="A587" t="str">
            <v>6611</v>
          </cell>
          <cell r="B587" t="str">
            <v>Раковски</v>
          </cell>
        </row>
        <row r="588">
          <cell r="A588" t="str">
            <v>6612</v>
          </cell>
          <cell r="B588" t="str">
            <v>Родопи</v>
          </cell>
        </row>
        <row r="589">
          <cell r="A589" t="str">
            <v>6613</v>
          </cell>
          <cell r="B589" t="str">
            <v>Садово</v>
          </cell>
        </row>
        <row r="590">
          <cell r="A590" t="str">
            <v>6614</v>
          </cell>
          <cell r="B590" t="str">
            <v>Стамболийски</v>
          </cell>
        </row>
        <row r="591">
          <cell r="A591" t="str">
            <v>6615</v>
          </cell>
          <cell r="B591" t="str">
            <v>Съединение</v>
          </cell>
        </row>
        <row r="592">
          <cell r="A592" t="str">
            <v>6616</v>
          </cell>
          <cell r="B592" t="str">
            <v>Хисаря</v>
          </cell>
        </row>
        <row r="593">
          <cell r="A593" t="str">
            <v>6617</v>
          </cell>
          <cell r="B593" t="str">
            <v>Куклен</v>
          </cell>
        </row>
        <row r="594">
          <cell r="A594" t="str">
            <v>6618</v>
          </cell>
          <cell r="B594" t="str">
            <v>Сопот</v>
          </cell>
        </row>
        <row r="595">
          <cell r="A595" t="str">
            <v>6701</v>
          </cell>
          <cell r="B595" t="str">
            <v>Завет</v>
          </cell>
        </row>
        <row r="596">
          <cell r="A596" t="str">
            <v>6702</v>
          </cell>
          <cell r="B596" t="str">
            <v>Исперих</v>
          </cell>
        </row>
        <row r="597">
          <cell r="A597" t="str">
            <v>6703</v>
          </cell>
          <cell r="B597" t="str">
            <v>Кубрат</v>
          </cell>
        </row>
        <row r="598">
          <cell r="A598" t="str">
            <v>6704</v>
          </cell>
          <cell r="B598" t="str">
            <v>Лозница</v>
          </cell>
        </row>
        <row r="599">
          <cell r="A599" t="str">
            <v>6705</v>
          </cell>
          <cell r="B599" t="str">
            <v>Разград</v>
          </cell>
        </row>
        <row r="600">
          <cell r="A600" t="str">
            <v>6706</v>
          </cell>
          <cell r="B600" t="str">
            <v>Самуил</v>
          </cell>
        </row>
        <row r="601">
          <cell r="A601" t="str">
            <v>6707</v>
          </cell>
          <cell r="B601" t="str">
            <v>Цар Калоян</v>
          </cell>
        </row>
        <row r="602">
          <cell r="A602" t="str">
            <v>6801</v>
          </cell>
          <cell r="B602" t="str">
            <v>Борово</v>
          </cell>
        </row>
        <row r="603">
          <cell r="A603" t="str">
            <v>6802</v>
          </cell>
          <cell r="B603" t="str">
            <v>Бяла</v>
          </cell>
        </row>
        <row r="604">
          <cell r="A604" t="str">
            <v>6803</v>
          </cell>
          <cell r="B604" t="str">
            <v>Ветово</v>
          </cell>
        </row>
        <row r="605">
          <cell r="A605" t="str">
            <v>6804</v>
          </cell>
          <cell r="B605" t="str">
            <v>Две могили</v>
          </cell>
        </row>
        <row r="606">
          <cell r="A606" t="str">
            <v>6805</v>
          </cell>
          <cell r="B606" t="str">
            <v>Иваново</v>
          </cell>
        </row>
        <row r="607">
          <cell r="A607" t="str">
            <v>6806</v>
          </cell>
          <cell r="B607" t="str">
            <v>Русе</v>
          </cell>
        </row>
        <row r="608">
          <cell r="A608" t="str">
            <v>6807</v>
          </cell>
          <cell r="B608" t="str">
            <v>Сливо поле</v>
          </cell>
        </row>
        <row r="609">
          <cell r="A609" t="str">
            <v>6808</v>
          </cell>
          <cell r="B609" t="str">
            <v>Ценово</v>
          </cell>
        </row>
        <row r="610">
          <cell r="A610" t="str">
            <v>6901</v>
          </cell>
          <cell r="B610" t="str">
            <v>Алфатар</v>
          </cell>
        </row>
        <row r="611">
          <cell r="A611" t="str">
            <v>6902</v>
          </cell>
          <cell r="B611" t="str">
            <v>Главиница</v>
          </cell>
        </row>
        <row r="612">
          <cell r="A612" t="str">
            <v>6903</v>
          </cell>
          <cell r="B612" t="str">
            <v>Дулово</v>
          </cell>
        </row>
        <row r="613">
          <cell r="A613" t="str">
            <v>6904</v>
          </cell>
          <cell r="B613" t="str">
            <v>Кайнарджа</v>
          </cell>
        </row>
        <row r="614">
          <cell r="A614" t="str">
            <v>6905</v>
          </cell>
          <cell r="B614" t="str">
            <v>Силистра</v>
          </cell>
        </row>
        <row r="615">
          <cell r="A615" t="str">
            <v>6906</v>
          </cell>
          <cell r="B615" t="str">
            <v>Ситово</v>
          </cell>
        </row>
        <row r="616">
          <cell r="A616" t="str">
            <v>6907</v>
          </cell>
          <cell r="B616" t="str">
            <v>Тутракан</v>
          </cell>
        </row>
        <row r="617">
          <cell r="A617" t="str">
            <v>7001</v>
          </cell>
          <cell r="B617" t="str">
            <v>Котел</v>
          </cell>
        </row>
        <row r="618">
          <cell r="A618" t="str">
            <v>7002</v>
          </cell>
          <cell r="B618" t="str">
            <v>Нова Загора</v>
          </cell>
        </row>
        <row r="619">
          <cell r="A619" t="str">
            <v>7003</v>
          </cell>
          <cell r="B619" t="str">
            <v>Сливен</v>
          </cell>
        </row>
        <row r="620">
          <cell r="A620" t="str">
            <v>7004</v>
          </cell>
          <cell r="B620" t="str">
            <v>Твърдица</v>
          </cell>
        </row>
        <row r="621">
          <cell r="A621" t="str">
            <v>7101</v>
          </cell>
          <cell r="B621" t="str">
            <v>Баните</v>
          </cell>
        </row>
        <row r="622">
          <cell r="A622" t="str">
            <v>7102</v>
          </cell>
          <cell r="B622" t="str">
            <v>Борино</v>
          </cell>
        </row>
        <row r="623">
          <cell r="A623" t="str">
            <v>7103</v>
          </cell>
          <cell r="B623" t="str">
            <v>Девин</v>
          </cell>
        </row>
        <row r="624">
          <cell r="A624" t="str">
            <v>7104</v>
          </cell>
          <cell r="B624" t="str">
            <v>Доспат</v>
          </cell>
        </row>
        <row r="625">
          <cell r="A625" t="str">
            <v>7105</v>
          </cell>
          <cell r="B625" t="str">
            <v>Златоград</v>
          </cell>
        </row>
        <row r="626">
          <cell r="A626" t="str">
            <v>7106</v>
          </cell>
          <cell r="B626" t="str">
            <v>Мадан</v>
          </cell>
        </row>
        <row r="627">
          <cell r="A627" t="str">
            <v>7107</v>
          </cell>
          <cell r="B627" t="str">
            <v>Неделино</v>
          </cell>
        </row>
        <row r="628">
          <cell r="A628" t="str">
            <v>7108</v>
          </cell>
          <cell r="B628" t="str">
            <v>Рудозем</v>
          </cell>
        </row>
        <row r="629">
          <cell r="A629" t="str">
            <v>7109</v>
          </cell>
          <cell r="B629" t="str">
            <v>Смолян</v>
          </cell>
        </row>
        <row r="630">
          <cell r="A630" t="str">
            <v>7110</v>
          </cell>
          <cell r="B630" t="str">
            <v>Чепеларе</v>
          </cell>
        </row>
        <row r="631">
          <cell r="A631" t="str">
            <v>7201</v>
          </cell>
          <cell r="B631" t="str">
            <v>Район Банкя</v>
          </cell>
        </row>
        <row r="632">
          <cell r="A632" t="str">
            <v>7202</v>
          </cell>
          <cell r="B632" t="str">
            <v>Район Витоша</v>
          </cell>
        </row>
        <row r="633">
          <cell r="A633" t="str">
            <v>7203</v>
          </cell>
          <cell r="B633" t="str">
            <v xml:space="preserve">Район Възраждане </v>
          </cell>
        </row>
        <row r="634">
          <cell r="A634" t="str">
            <v>7204</v>
          </cell>
          <cell r="B634" t="str">
            <v>Район Връбница</v>
          </cell>
        </row>
        <row r="635">
          <cell r="A635" t="str">
            <v>7205</v>
          </cell>
          <cell r="B635" t="str">
            <v>Район Илинден</v>
          </cell>
        </row>
        <row r="636">
          <cell r="A636" t="str">
            <v>7206</v>
          </cell>
          <cell r="B636" t="str">
            <v>Район Искър</v>
          </cell>
        </row>
        <row r="637">
          <cell r="A637" t="str">
            <v>7207</v>
          </cell>
          <cell r="B637" t="str">
            <v>Район Изгрев</v>
          </cell>
        </row>
        <row r="638">
          <cell r="A638" t="str">
            <v>7208</v>
          </cell>
          <cell r="B638" t="str">
            <v>Район Красна Поляна</v>
          </cell>
        </row>
        <row r="639">
          <cell r="A639" t="str">
            <v>7209</v>
          </cell>
          <cell r="B639" t="str">
            <v>Район Красно село</v>
          </cell>
        </row>
        <row r="640">
          <cell r="A640" t="str">
            <v>7210</v>
          </cell>
          <cell r="B640" t="str">
            <v>Район Кремиковци</v>
          </cell>
        </row>
        <row r="641">
          <cell r="A641" t="str">
            <v>7211</v>
          </cell>
          <cell r="B641" t="str">
            <v>Район Лозенец</v>
          </cell>
        </row>
        <row r="642">
          <cell r="A642" t="str">
            <v>7212</v>
          </cell>
          <cell r="B642" t="str">
            <v>Район Люлин</v>
          </cell>
        </row>
        <row r="643">
          <cell r="A643" t="str">
            <v>7213</v>
          </cell>
          <cell r="B643" t="str">
            <v>Район Младост</v>
          </cell>
        </row>
        <row r="644">
          <cell r="A644" t="str">
            <v>7214</v>
          </cell>
          <cell r="B644" t="str">
            <v>Район Надежда</v>
          </cell>
        </row>
        <row r="645">
          <cell r="A645" t="str">
            <v>7215</v>
          </cell>
          <cell r="B645" t="str">
            <v>Район Нови Искър</v>
          </cell>
        </row>
        <row r="646">
          <cell r="A646" t="str">
            <v>7216</v>
          </cell>
          <cell r="B646" t="str">
            <v>Район Оборище</v>
          </cell>
        </row>
        <row r="647">
          <cell r="A647" t="str">
            <v>7217</v>
          </cell>
          <cell r="B647" t="str">
            <v>Район Овча Купел</v>
          </cell>
        </row>
        <row r="648">
          <cell r="A648" t="str">
            <v>7218</v>
          </cell>
          <cell r="B648" t="str">
            <v>Район Панчарево</v>
          </cell>
        </row>
        <row r="649">
          <cell r="A649" t="str">
            <v>7219</v>
          </cell>
          <cell r="B649" t="str">
            <v>Район Подуяне</v>
          </cell>
        </row>
        <row r="650">
          <cell r="A650" t="str">
            <v>7220</v>
          </cell>
          <cell r="B650" t="str">
            <v>Район Сердика</v>
          </cell>
        </row>
        <row r="651">
          <cell r="A651" t="str">
            <v>7221</v>
          </cell>
          <cell r="B651" t="str">
            <v>Район Слатина</v>
          </cell>
        </row>
        <row r="652">
          <cell r="A652" t="str">
            <v>7222</v>
          </cell>
          <cell r="B652" t="str">
            <v>Район Средец</v>
          </cell>
        </row>
        <row r="653">
          <cell r="A653" t="str">
            <v>7223</v>
          </cell>
          <cell r="B653" t="str">
            <v>Район Студентска</v>
          </cell>
        </row>
        <row r="654">
          <cell r="A654" t="str">
            <v>7224</v>
          </cell>
          <cell r="B654" t="str">
            <v>Район Триадица</v>
          </cell>
        </row>
        <row r="655">
          <cell r="A655" t="str">
            <v>7225</v>
          </cell>
          <cell r="B655" t="str">
            <v>Столична община</v>
          </cell>
        </row>
        <row r="656">
          <cell r="A656" t="str">
            <v>7301</v>
          </cell>
          <cell r="B656" t="str">
            <v>Антон</v>
          </cell>
        </row>
        <row r="657">
          <cell r="A657" t="str">
            <v>7302</v>
          </cell>
          <cell r="B657" t="str">
            <v>Божурище</v>
          </cell>
        </row>
        <row r="658">
          <cell r="A658" t="str">
            <v>7303</v>
          </cell>
          <cell r="B658" t="str">
            <v>Ботевград</v>
          </cell>
        </row>
        <row r="659">
          <cell r="A659" t="str">
            <v>7304</v>
          </cell>
          <cell r="B659" t="str">
            <v>Годеч</v>
          </cell>
        </row>
        <row r="660">
          <cell r="A660" t="str">
            <v>7305</v>
          </cell>
          <cell r="B660" t="str">
            <v>Горна Малина</v>
          </cell>
        </row>
        <row r="661">
          <cell r="A661" t="str">
            <v>7306</v>
          </cell>
          <cell r="B661" t="str">
            <v>Долна Баня</v>
          </cell>
        </row>
        <row r="662">
          <cell r="A662" t="str">
            <v>7307</v>
          </cell>
          <cell r="B662" t="str">
            <v xml:space="preserve">Драгоман </v>
          </cell>
        </row>
        <row r="663">
          <cell r="A663" t="str">
            <v>7308</v>
          </cell>
          <cell r="B663" t="str">
            <v>Елин Пелин</v>
          </cell>
        </row>
        <row r="664">
          <cell r="A664" t="str">
            <v>7309</v>
          </cell>
          <cell r="B664" t="str">
            <v>Етрополе</v>
          </cell>
        </row>
        <row r="665">
          <cell r="A665" t="str">
            <v>7310</v>
          </cell>
          <cell r="B665" t="str">
            <v>Златица</v>
          </cell>
        </row>
        <row r="666">
          <cell r="A666" t="str">
            <v>7311</v>
          </cell>
          <cell r="B666" t="str">
            <v>Ихтиман</v>
          </cell>
        </row>
        <row r="667">
          <cell r="A667" t="str">
            <v>7312</v>
          </cell>
          <cell r="B667" t="str">
            <v>Копривщица</v>
          </cell>
        </row>
        <row r="668">
          <cell r="A668" t="str">
            <v>7313</v>
          </cell>
          <cell r="B668" t="str">
            <v>Костенец</v>
          </cell>
        </row>
        <row r="669">
          <cell r="A669" t="str">
            <v>7314</v>
          </cell>
          <cell r="B669" t="str">
            <v>Костинброд</v>
          </cell>
        </row>
        <row r="670">
          <cell r="A670" t="str">
            <v>7315</v>
          </cell>
          <cell r="B670" t="str">
            <v>Мирково</v>
          </cell>
        </row>
        <row r="671">
          <cell r="A671" t="str">
            <v>7316</v>
          </cell>
          <cell r="B671" t="str">
            <v>Пирдоп</v>
          </cell>
        </row>
        <row r="672">
          <cell r="A672" t="str">
            <v>7317</v>
          </cell>
          <cell r="B672" t="str">
            <v>Правец</v>
          </cell>
        </row>
        <row r="673">
          <cell r="A673" t="str">
            <v>7318</v>
          </cell>
          <cell r="B673" t="str">
            <v>Самоков</v>
          </cell>
        </row>
        <row r="674">
          <cell r="A674" t="str">
            <v>7319</v>
          </cell>
          <cell r="B674" t="str">
            <v>Своге</v>
          </cell>
        </row>
        <row r="675">
          <cell r="A675" t="str">
            <v>7320</v>
          </cell>
          <cell r="B675" t="str">
            <v>Сливница</v>
          </cell>
        </row>
        <row r="676">
          <cell r="A676" t="str">
            <v>7321</v>
          </cell>
          <cell r="B676" t="str">
            <v>Чавдар</v>
          </cell>
        </row>
        <row r="677">
          <cell r="A677" t="str">
            <v>7322</v>
          </cell>
          <cell r="B677" t="str">
            <v>Челопеч</v>
          </cell>
        </row>
        <row r="678">
          <cell r="A678" t="str">
            <v>7401</v>
          </cell>
          <cell r="B678" t="str">
            <v>Братя Даскалови</v>
          </cell>
        </row>
        <row r="679">
          <cell r="A679" t="str">
            <v>7402</v>
          </cell>
          <cell r="B679" t="str">
            <v>Гурково</v>
          </cell>
        </row>
        <row r="680">
          <cell r="A680" t="str">
            <v>7403</v>
          </cell>
          <cell r="B680" t="str">
            <v>Гълъбово</v>
          </cell>
        </row>
        <row r="681">
          <cell r="A681" t="str">
            <v>7404</v>
          </cell>
          <cell r="B681" t="str">
            <v>Казанлък</v>
          </cell>
        </row>
        <row r="682">
          <cell r="A682" t="str">
            <v>7405</v>
          </cell>
          <cell r="B682" t="str">
            <v>Мъглиж</v>
          </cell>
        </row>
        <row r="683">
          <cell r="A683" t="str">
            <v>7406</v>
          </cell>
          <cell r="B683" t="str">
            <v>Николаево</v>
          </cell>
        </row>
        <row r="684">
          <cell r="A684" t="str">
            <v>7407</v>
          </cell>
          <cell r="B684" t="str">
            <v>Опан</v>
          </cell>
        </row>
        <row r="685">
          <cell r="A685" t="str">
            <v>7408</v>
          </cell>
          <cell r="B685" t="str">
            <v>Павел баня</v>
          </cell>
        </row>
        <row r="686">
          <cell r="A686" t="str">
            <v>7409</v>
          </cell>
          <cell r="B686" t="str">
            <v>Раднево</v>
          </cell>
        </row>
        <row r="687">
          <cell r="A687" t="str">
            <v>7410</v>
          </cell>
          <cell r="B687" t="str">
            <v>Стара Загора</v>
          </cell>
        </row>
        <row r="688">
          <cell r="A688" t="str">
            <v>7411</v>
          </cell>
          <cell r="B688" t="str">
            <v>Чирпан</v>
          </cell>
        </row>
        <row r="689">
          <cell r="A689" t="str">
            <v>7501</v>
          </cell>
          <cell r="B689" t="str">
            <v>Антоново</v>
          </cell>
        </row>
        <row r="690">
          <cell r="A690" t="str">
            <v>7502</v>
          </cell>
          <cell r="B690" t="str">
            <v>Омуртаг</v>
          </cell>
        </row>
        <row r="691">
          <cell r="A691" t="str">
            <v>7503</v>
          </cell>
          <cell r="B691" t="str">
            <v>Опака</v>
          </cell>
        </row>
        <row r="692">
          <cell r="A692" t="str">
            <v>7504</v>
          </cell>
          <cell r="B692" t="str">
            <v>Попово</v>
          </cell>
        </row>
        <row r="693">
          <cell r="A693" t="str">
            <v>7505</v>
          </cell>
          <cell r="B693" t="str">
            <v>Търговище</v>
          </cell>
        </row>
        <row r="694">
          <cell r="A694" t="str">
            <v>7601</v>
          </cell>
          <cell r="B694" t="str">
            <v>Димитровград</v>
          </cell>
        </row>
        <row r="695">
          <cell r="A695" t="str">
            <v>7602</v>
          </cell>
          <cell r="B695" t="str">
            <v>Ивайловград</v>
          </cell>
        </row>
        <row r="696">
          <cell r="A696" t="str">
            <v>7603</v>
          </cell>
          <cell r="B696" t="str">
            <v>Любимец</v>
          </cell>
        </row>
        <row r="697">
          <cell r="A697" t="str">
            <v>7604</v>
          </cell>
          <cell r="B697" t="str">
            <v>Маджарово</v>
          </cell>
        </row>
        <row r="698">
          <cell r="A698" t="str">
            <v>7605</v>
          </cell>
          <cell r="B698" t="str">
            <v>Минерални Бани</v>
          </cell>
        </row>
        <row r="699">
          <cell r="A699" t="str">
            <v>7606</v>
          </cell>
          <cell r="B699" t="str">
            <v>Свиленград</v>
          </cell>
        </row>
        <row r="700">
          <cell r="A700" t="str">
            <v>7607</v>
          </cell>
          <cell r="B700" t="str">
            <v>Симеоновград</v>
          </cell>
        </row>
        <row r="701">
          <cell r="A701" t="str">
            <v>7608</v>
          </cell>
          <cell r="B701" t="str">
            <v>Стамболово</v>
          </cell>
        </row>
        <row r="702">
          <cell r="A702" t="str">
            <v>7609</v>
          </cell>
          <cell r="B702" t="str">
            <v>Тополовград</v>
          </cell>
        </row>
        <row r="703">
          <cell r="A703" t="str">
            <v>7610</v>
          </cell>
          <cell r="B703" t="str">
            <v>Харманли</v>
          </cell>
        </row>
        <row r="704">
          <cell r="A704" t="str">
            <v>7611</v>
          </cell>
          <cell r="B704" t="str">
            <v>Хасково</v>
          </cell>
        </row>
        <row r="705">
          <cell r="A705" t="str">
            <v>7701</v>
          </cell>
          <cell r="B705" t="str">
            <v>Велики Преслав</v>
          </cell>
        </row>
        <row r="706">
          <cell r="A706" t="str">
            <v>7702</v>
          </cell>
          <cell r="B706" t="str">
            <v>Венец</v>
          </cell>
        </row>
        <row r="707">
          <cell r="A707" t="str">
            <v>7703</v>
          </cell>
          <cell r="B707" t="str">
            <v>Върбица</v>
          </cell>
        </row>
        <row r="708">
          <cell r="A708" t="str">
            <v>7704</v>
          </cell>
          <cell r="B708" t="str">
            <v>Каолиново</v>
          </cell>
        </row>
        <row r="709">
          <cell r="A709" t="str">
            <v>7705</v>
          </cell>
          <cell r="B709" t="str">
            <v>Каспичан</v>
          </cell>
        </row>
        <row r="710">
          <cell r="A710" t="str">
            <v>7706</v>
          </cell>
          <cell r="B710" t="str">
            <v>Никола Козлево</v>
          </cell>
        </row>
        <row r="711">
          <cell r="A711" t="str">
            <v>7707</v>
          </cell>
          <cell r="B711" t="str">
            <v>Нови пазар</v>
          </cell>
        </row>
        <row r="712">
          <cell r="A712" t="str">
            <v>7708</v>
          </cell>
          <cell r="B712" t="str">
            <v>Смядово</v>
          </cell>
        </row>
        <row r="713">
          <cell r="A713" t="str">
            <v>7709</v>
          </cell>
          <cell r="B713" t="str">
            <v>Хитрино</v>
          </cell>
        </row>
        <row r="714">
          <cell r="A714" t="str">
            <v>7710</v>
          </cell>
          <cell r="B714" t="str">
            <v>Шумен</v>
          </cell>
        </row>
        <row r="715">
          <cell r="A715" t="str">
            <v>7801</v>
          </cell>
          <cell r="B715" t="str">
            <v>Болярово</v>
          </cell>
        </row>
        <row r="716">
          <cell r="A716" t="str">
            <v>7802</v>
          </cell>
          <cell r="B716" t="str">
            <v>Елхово</v>
          </cell>
        </row>
        <row r="717">
          <cell r="A717" t="str">
            <v>7803</v>
          </cell>
          <cell r="B717" t="str">
            <v>Стралджа</v>
          </cell>
        </row>
        <row r="718">
          <cell r="A718" t="str">
            <v>7804</v>
          </cell>
          <cell r="B718" t="str">
            <v>Тунджа</v>
          </cell>
        </row>
        <row r="719">
          <cell r="A719" t="str">
            <v>7805</v>
          </cell>
          <cell r="B719" t="str">
            <v>Ямбол</v>
          </cell>
        </row>
        <row r="722">
          <cell r="B722">
            <v>44227</v>
          </cell>
        </row>
        <row r="723">
          <cell r="B723">
            <v>44255</v>
          </cell>
        </row>
        <row r="724">
          <cell r="B724">
            <v>44286</v>
          </cell>
        </row>
        <row r="725">
          <cell r="B725">
            <v>44316</v>
          </cell>
        </row>
        <row r="726">
          <cell r="B726">
            <v>44347</v>
          </cell>
        </row>
        <row r="727">
          <cell r="B727">
            <v>44377</v>
          </cell>
        </row>
        <row r="728">
          <cell r="B728">
            <v>44408</v>
          </cell>
        </row>
        <row r="729">
          <cell r="B729">
            <v>44439</v>
          </cell>
        </row>
        <row r="730">
          <cell r="B730">
            <v>44469</v>
          </cell>
        </row>
        <row r="731">
          <cell r="B731">
            <v>44500</v>
          </cell>
        </row>
        <row r="732">
          <cell r="B732">
            <v>44530</v>
          </cell>
        </row>
        <row r="733">
          <cell r="B733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AA209"/>
  <sheetViews>
    <sheetView showZeros="0" tabSelected="1" zoomScale="76" zoomScaleNormal="76" workbookViewId="0">
      <pane xSplit="5" ySplit="10" topLeftCell="F11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RowHeight="15"/>
  <cols>
    <col min="1" max="1" width="3.7109375" style="443" customWidth="1"/>
    <col min="2" max="2" width="20.140625" style="443" customWidth="1"/>
    <col min="3" max="3" width="22.42578125" style="443" customWidth="1"/>
    <col min="4" max="4" width="34.5703125" style="443" customWidth="1"/>
    <col min="5" max="5" width="0.7109375" style="443" customWidth="1"/>
    <col min="6" max="7" width="17.140625" style="443" customWidth="1"/>
    <col min="8" max="8" width="0.7109375" style="443" customWidth="1"/>
    <col min="9" max="9" width="16.7109375" style="443" customWidth="1"/>
    <col min="10" max="10" width="17.140625" style="443" customWidth="1"/>
    <col min="11" max="11" width="0.7109375" style="443" customWidth="1"/>
    <col min="12" max="12" width="17.140625" style="443" customWidth="1"/>
    <col min="13" max="13" width="0.7109375" style="443" customWidth="1"/>
    <col min="14" max="14" width="17.140625" style="443" customWidth="1"/>
    <col min="15" max="15" width="3.5703125" style="443" customWidth="1"/>
    <col min="16" max="17" width="20" style="444" customWidth="1"/>
    <col min="18" max="18" width="1.140625" style="444" customWidth="1"/>
    <col min="19" max="19" width="59.5703125" style="443" customWidth="1"/>
    <col min="20" max="21" width="12.28515625" style="443" customWidth="1"/>
    <col min="22" max="22" width="1.140625" style="443" customWidth="1"/>
    <col min="23" max="24" width="12.28515625" style="443" customWidth="1"/>
    <col min="25" max="26" width="9.140625" style="443"/>
    <col min="27" max="27" width="10.42578125" style="443" customWidth="1"/>
    <col min="28" max="16384" width="9.14062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Министерство на околната среда и водите</v>
      </c>
      <c r="C2" s="15"/>
      <c r="D2" s="16"/>
      <c r="E2" s="17"/>
      <c r="F2" s="18">
        <f>+[1]OTCHET!H9</f>
        <v>697371</v>
      </c>
      <c r="G2" s="19" t="str">
        <f>+[1]OTCHET!F12</f>
        <v>1900</v>
      </c>
      <c r="H2" s="20"/>
      <c r="I2" s="21" t="str">
        <f>+[1]OTCHET!H607</f>
        <v>www.moew.government.bg</v>
      </c>
      <c r="J2" s="22"/>
      <c r="K2" s="8"/>
      <c r="L2" s="23" t="str">
        <f>+[1]OTCHET!H605</f>
        <v>ikrasteva@moew.government.bg</v>
      </c>
      <c r="M2" s="24"/>
      <c r="N2" s="25"/>
      <c r="O2" s="26"/>
      <c r="P2" s="27">
        <f>+[1]OTCHET!E15</f>
        <v>96</v>
      </c>
      <c r="Q2" s="28" t="str">
        <f>+[1]OTCHET!F15</f>
        <v>СЕС - ДЕС</v>
      </c>
      <c r="R2" s="29"/>
      <c r="S2" s="1" t="s">
        <v>6</v>
      </c>
      <c r="T2" s="30">
        <f>+[1]OTCHET!I9</f>
        <v>19000000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2021</v>
      </c>
      <c r="M4" s="40"/>
      <c r="N4" s="40"/>
      <c r="O4" s="26"/>
      <c r="P4" s="41" t="s">
        <v>8</v>
      </c>
      <c r="Q4" s="39">
        <f>+[1]OTCHET!C3</f>
        <v>2021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44469</v>
      </c>
      <c r="M6" s="17"/>
      <c r="N6" s="50" t="s">
        <v>11</v>
      </c>
      <c r="O6" s="3"/>
      <c r="P6" s="51">
        <f>[1]OTCHET!F9</f>
        <v>44469</v>
      </c>
      <c r="Q6" s="50" t="s">
        <v>11</v>
      </c>
      <c r="R6" s="52"/>
      <c r="S6" s="53">
        <f>+Q4</f>
        <v>2021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2021</v>
      </c>
      <c r="G9" s="78">
        <f>+L6</f>
        <v>44469</v>
      </c>
      <c r="H9" s="17"/>
      <c r="I9" s="79">
        <f>+L4</f>
        <v>2021</v>
      </c>
      <c r="J9" s="80">
        <f>+L6</f>
        <v>44469</v>
      </c>
      <c r="K9" s="81"/>
      <c r="L9" s="82">
        <f>+L6</f>
        <v>44469</v>
      </c>
      <c r="M9" s="81"/>
      <c r="N9" s="83">
        <f>+L6</f>
        <v>44469</v>
      </c>
      <c r="O9" s="84"/>
      <c r="P9" s="85">
        <f>+L4</f>
        <v>2021</v>
      </c>
      <c r="Q9" s="86">
        <f>[1]OTCHET!F9</f>
        <v>44469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75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75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75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75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75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+ROUND(+[1]OTCHET!E90+[1]OTCHET!E93+[1]OTCHET!E94+[1]OTCHET!E115+[1]OTCHET!E116,0)</f>
        <v>0</v>
      </c>
      <c r="Q14" s="133">
        <f>+ROUND(+[1]OTCHET!F90+[1]OTCHET!F93+[1]OTCHET!F94+[1]OTCHET!F115+[1]OTCHET!F116,0)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5.75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+ROUND(+[1]OTCHET!E115+[1]OTCHET!E116,0)</f>
        <v>0</v>
      </c>
      <c r="Q15" s="142">
        <f>+[1]OTCHET!F115+[1]OTCHET!F116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75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+ROUND(+[1]OTCHET!E110+[1]OTCHET!E111,0)</f>
        <v>0</v>
      </c>
      <c r="Q16" s="148">
        <f>+ROUND(+[1]OTCHET!F110+[1]OTCHET!F111,0)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75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75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75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+ROUND([1]OTCHET!E137++[1]OTCHET!E138,0)</f>
        <v>0</v>
      </c>
      <c r="Q19" s="148">
        <f>+ROUND([1]OTCHET!F137++[1]OTCHET!F138,0)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75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75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75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+ROUND([1]OTCHET!E113+[1]OTCHET!E114+[1]OTCHET!E120,0)</f>
        <v>0</v>
      </c>
      <c r="Q22" s="133">
        <f>+ROUND([1]OTCHET!F113+[1]OTCHET!F114+[1]OTCHET!F120,0)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75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75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75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+ROUND([1]OTCHET!E135,0)</f>
        <v>0</v>
      </c>
      <c r="Q25" s="122">
        <f>+ROUND([1]OTCHET!F135,0)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75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+ROUND(+SUM([1]OTCHET!E126:E134)+[1]OTCHET!E136,0)</f>
        <v>0</v>
      </c>
      <c r="Q26" s="148">
        <f>+ROUND(+SUM([1]OTCHET!F126:F134)+[1]OTCHET!F136,0)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75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+ROUND(+[1]OTCHET!E109,0)</f>
        <v>0</v>
      </c>
      <c r="Q27" s="133">
        <f>+ROUND(+[1]OTCHET!F109,0)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75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75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75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75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75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75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75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+ROUND(+[1]OTCHET!E121+[1]OTCHET!E119,0)</f>
        <v>0</v>
      </c>
      <c r="Q35" s="166">
        <f>+ROUND(+[1]OTCHET!F121+[1]OTCHET!F119,0)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5.75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+ROUND([1]OTCHET!E122,0)</f>
        <v>0</v>
      </c>
      <c r="Q36" s="215">
        <f>+ROUND([1]OTCHET!F122,0)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5.75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+ROUND([1]OTCHET!E123,0)</f>
        <v>0</v>
      </c>
      <c r="Q37" s="224">
        <f>+ROUND([1]OTCHET!F123,0)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5.75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+ROUND([1]OTCHET!E124,0)</f>
        <v>0</v>
      </c>
      <c r="Q38" s="233">
        <f>+ROUND([1]OTCHET!F124,0)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75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+ROUND([1]OTCHET!E117+[1]OTCHET!E118,0)</f>
        <v>0</v>
      </c>
      <c r="Q40" s="166">
        <f>+ROUND([1]OTCHET!F117+[1]OTCHET!F118,0)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75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75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113935</v>
      </c>
      <c r="K42" s="109"/>
      <c r="L42" s="122">
        <f>+IF($P$2=33,$Q42,0)</f>
        <v>0</v>
      </c>
      <c r="M42" s="109"/>
      <c r="N42" s="123">
        <f>+ROUND(+G42+J42+L42,0)</f>
        <v>113935</v>
      </c>
      <c r="O42" s="111"/>
      <c r="P42" s="121">
        <f>+ROUND([1]OTCHET!E143+[1]OTCHET!E144+[1]OTCHET!E161+[1]OTCHET!E162,0)</f>
        <v>0</v>
      </c>
      <c r="Q42" s="122">
        <f>+ROUND([1]OTCHET!F143+[1]OTCHET!F144+[1]OTCHET!F161+[1]OTCHET!F162,0)</f>
        <v>113935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75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+ROUND(+SUM([1]OTCHET!E145:E150)+SUM([1]OTCHET!E163:E168),0)</f>
        <v>0</v>
      </c>
      <c r="Q43" s="148">
        <f>+ROUND(+SUM([1]OTCHET!F145:F150)+SUM([1]OTCHET!F163:F168),0)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75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+ROUND([1]OTCHET!E151,0)</f>
        <v>0</v>
      </c>
      <c r="Q44" s="148">
        <f>+ROUND([1]OTCHET!F151,0)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75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+ROUND([1]OTCHET!E139,0)</f>
        <v>0</v>
      </c>
      <c r="Q45" s="133">
        <f>+ROUND([1]OTCHET!F139,0)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75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113935</v>
      </c>
      <c r="K46" s="109"/>
      <c r="L46" s="166">
        <f>+ROUND(+SUM(L42:L45),0)</f>
        <v>0</v>
      </c>
      <c r="M46" s="109"/>
      <c r="N46" s="167">
        <f>+ROUND(+SUM(N42:N45),0)</f>
        <v>113935</v>
      </c>
      <c r="O46" s="111"/>
      <c r="P46" s="165">
        <f>+ROUND(+SUM(P42:P45),0)</f>
        <v>0</v>
      </c>
      <c r="Q46" s="166">
        <f>+ROUND(+SUM(Q42:Q45),0)</f>
        <v>113935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5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113935</v>
      </c>
      <c r="K48" s="109"/>
      <c r="L48" s="252">
        <f>+ROUND(L23+L28+L35+L40+L46,0)</f>
        <v>0</v>
      </c>
      <c r="M48" s="109"/>
      <c r="N48" s="253">
        <f>+ROUND(N23+N28+N35+N40+N46,0)</f>
        <v>113935</v>
      </c>
      <c r="O48" s="254"/>
      <c r="P48" s="251">
        <f>+ROUND(P23+P28+P35+P40+P46,0)</f>
        <v>0</v>
      </c>
      <c r="Q48" s="252">
        <f>+ROUND(Q23+Q28+Q35+Q40+Q46,0)</f>
        <v>113935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75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75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75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53586</v>
      </c>
      <c r="K51" s="109"/>
      <c r="L51" s="116">
        <f>+IF($P$2=33,$Q51,0)</f>
        <v>0</v>
      </c>
      <c r="M51" s="109"/>
      <c r="N51" s="175">
        <f>+ROUND(+G51+J51+L51,0)</f>
        <v>53586</v>
      </c>
      <c r="O51" s="111"/>
      <c r="P51" s="115">
        <f>+ROUND([1]OTCHET!E205-SUM([1]OTCHET!E217:E219)+[1]OTCHET!E271+IF(+OR([1]OTCHET!$F$12="5500",[1]OTCHET!$F$12="5600"),0,+[1]OTCHET!E297),0)</f>
        <v>0</v>
      </c>
      <c r="Q51" s="116">
        <f>+ROUND([1]OTCHET!F205-SUM([1]OTCHET!F217:F219)+[1]OTCHET!F271+IF(+OR([1]OTCHET!$F$12="5500",[1]OTCHET!$F$12="5600"),0,+[1]OTCHET!F297),0)</f>
        <v>53586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75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75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75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61809</v>
      </c>
      <c r="K54" s="109"/>
      <c r="L54" s="133">
        <f>+IF($P$2=33,$Q54,0)</f>
        <v>0</v>
      </c>
      <c r="M54" s="109"/>
      <c r="N54" s="158">
        <f>+ROUND(+G54+J54+L54,0)</f>
        <v>61809</v>
      </c>
      <c r="O54" s="111"/>
      <c r="P54" s="132">
        <f>+ROUND([1]OTCHET!E187+[1]OTCHET!E190,0)</f>
        <v>0</v>
      </c>
      <c r="Q54" s="133">
        <f>+ROUND([1]OTCHET!F187+[1]OTCHET!F190,0)</f>
        <v>61809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75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9941</v>
      </c>
      <c r="K55" s="109"/>
      <c r="L55" s="133">
        <f>+IF($P$2=33,$Q55,0)</f>
        <v>0</v>
      </c>
      <c r="M55" s="109"/>
      <c r="N55" s="158">
        <f>+ROUND(+G55+J55+L55,0)</f>
        <v>9941</v>
      </c>
      <c r="O55" s="111"/>
      <c r="P55" s="132">
        <f>+ROUND([1]OTCHET!E196+[1]OTCHET!E204,0)</f>
        <v>0</v>
      </c>
      <c r="Q55" s="133">
        <f>+ROUND([1]OTCHET!F196+[1]OTCHET!F204,0)</f>
        <v>9941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75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125336</v>
      </c>
      <c r="K56" s="109"/>
      <c r="L56" s="263">
        <f>+ROUND(+SUM(L51:L55),0)</f>
        <v>0</v>
      </c>
      <c r="M56" s="109"/>
      <c r="N56" s="264">
        <f>+ROUND(+SUM(N51:N55),0)</f>
        <v>125336</v>
      </c>
      <c r="O56" s="111"/>
      <c r="P56" s="262">
        <f>+ROUND(+SUM(P51:P55),0)</f>
        <v>0</v>
      </c>
      <c r="Q56" s="263">
        <f>+ROUND(+SUM(Q51:Q55),0)</f>
        <v>125336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75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75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+ROUND([1]OTCHET!E287,0)</f>
        <v>0</v>
      </c>
      <c r="Q58" s="116">
        <f>+ROUND([1]OTCHET!F287,0)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75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+ROUND(+[1]OTCHET!E275+[1]OTCHET!E276,0)</f>
        <v>0</v>
      </c>
      <c r="Q59" s="133">
        <f>+ROUND(+[1]OTCHET!F275+[1]OTCHET!F276,0)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75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31932</v>
      </c>
      <c r="K60" s="109"/>
      <c r="L60" s="133">
        <f>+IF($P$2=33,$Q60,0)</f>
        <v>0</v>
      </c>
      <c r="M60" s="109"/>
      <c r="N60" s="158">
        <f>+ROUND(+G60+J60+L60,0)</f>
        <v>31932</v>
      </c>
      <c r="O60" s="111"/>
      <c r="P60" s="132">
        <f>+ROUND([1]OTCHET!E284,0)</f>
        <v>0</v>
      </c>
      <c r="Q60" s="133">
        <f>+ROUND([1]OTCHET!F284,0)</f>
        <v>31932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75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+ROUND([1]OTCHET!E293,0)</f>
        <v>0</v>
      </c>
      <c r="Q61" s="266">
        <f>+ROUND([1]OTCHET!F293,0)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5.75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+ROUND([1]OTCHET!E296,0)</f>
        <v>0</v>
      </c>
      <c r="Q62" s="271">
        <f>+ROUND([1]OTCHET!F296,0)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75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31932</v>
      </c>
      <c r="K63" s="109"/>
      <c r="L63" s="263">
        <f>+ROUND(+SUM(L58:L61),0)</f>
        <v>0</v>
      </c>
      <c r="M63" s="109"/>
      <c r="N63" s="264">
        <f>+ROUND(+SUM(N58:N61),0)</f>
        <v>31932</v>
      </c>
      <c r="O63" s="111"/>
      <c r="P63" s="262">
        <f>+ROUND(+SUM(P58:P61),0)</f>
        <v>0</v>
      </c>
      <c r="Q63" s="263">
        <f>+ROUND(+SUM(Q58:Q61),0)</f>
        <v>31932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75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75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75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+ROUND([1]OTCHET!E240,0)</f>
        <v>0</v>
      </c>
      <c r="Q66" s="133">
        <f>+ROUND([1]OTCHET!F240,0)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75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75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75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+ROUND(+SUM([1]OTCHET!E255:E258)+IF(+OR([1]OTCHET!$F$12="5500",[1]OTCHET!$F$12="5600"),+[1]OTCHET!E297,0),0)</f>
        <v>0</v>
      </c>
      <c r="Q69" s="116">
        <f>+ROUND(+SUM([1]OTCHET!F255:F258)+IF(+OR([1]OTCHET!$F$12="5500",[1]OTCHET!$F$12="5600"),+[1]OTCHET!F297,0),0)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75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+ROUND(+[1]OTCHET!E292,0)</f>
        <v>0</v>
      </c>
      <c r="Q70" s="133">
        <f>+ROUND(+[1]OTCHET!F292,0)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75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75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75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+ROUND(+[1]OTCHET!E249+[1]OTCHET!E265+[1]OTCHET!E269+[1]OTCHET!E270+[1]OTCHET!E273,0)</f>
        <v>0</v>
      </c>
      <c r="Q73" s="116">
        <f>+ROUND(+[1]OTCHET!F249+[1]OTCHET!F265+[1]OTCHET!F269+[1]OTCHET!F270+[1]OTCHET!F273,0)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75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+ROUND([1]OTCHET!E274+[1]OTCHET!E288-[1]OTCHET!E292,0)</f>
        <v>0</v>
      </c>
      <c r="Q74" s="133">
        <f>+ROUND([1]OTCHET!F274+[1]OTCHET!F288-[1]OTCHET!F292,0)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75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5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157268</v>
      </c>
      <c r="K77" s="109"/>
      <c r="L77" s="287">
        <f>+ROUND(L56+L63+L67+L71+L75,0)</f>
        <v>0</v>
      </c>
      <c r="M77" s="109"/>
      <c r="N77" s="288">
        <f>+ROUND(N56+N63+N67+N71+N75,0)</f>
        <v>157268</v>
      </c>
      <c r="O77" s="111"/>
      <c r="P77" s="285">
        <f>+ROUND(P56+P63+P67+P71+P75,0)</f>
        <v>0</v>
      </c>
      <c r="Q77" s="286">
        <f>+ROUND(Q56+Q63+Q67+Q71+Q75,0)</f>
        <v>157268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75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75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52760</v>
      </c>
      <c r="K79" s="109"/>
      <c r="L79" s="122">
        <f>+IF($P$2=33,$Q79,0)</f>
        <v>0</v>
      </c>
      <c r="M79" s="109"/>
      <c r="N79" s="123">
        <f>+ROUND(+G79+J79+L79,0)</f>
        <v>52760</v>
      </c>
      <c r="O79" s="111"/>
      <c r="P79" s="121">
        <f>+ROUND([1]OTCHET!E419,0)</f>
        <v>0</v>
      </c>
      <c r="Q79" s="122">
        <f>+ROUND([1]OTCHET!F419,0)</f>
        <v>52760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75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+ROUND([1]OTCHET!E429,0)</f>
        <v>0</v>
      </c>
      <c r="Q80" s="133">
        <f>+ROUND([1]OTCHET!F429,0)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5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52760</v>
      </c>
      <c r="K81" s="109"/>
      <c r="L81" s="299">
        <f>+ROUND(L79+L80,0)</f>
        <v>0</v>
      </c>
      <c r="M81" s="109"/>
      <c r="N81" s="300">
        <f>+ROUND(N79+N80,0)</f>
        <v>52760</v>
      </c>
      <c r="O81" s="111"/>
      <c r="P81" s="298">
        <f>+ROUND(P79+P80,0)</f>
        <v>0</v>
      </c>
      <c r="Q81" s="299">
        <f>+ROUND(Q79+Q80,0)</f>
        <v>52760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9.5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9427</v>
      </c>
      <c r="K83" s="109"/>
      <c r="L83" s="318">
        <f>+ROUND(L48,0)-ROUND(L77,0)+ROUND(L81,0)</f>
        <v>0</v>
      </c>
      <c r="M83" s="109"/>
      <c r="N83" s="319">
        <f>+ROUND(N48,0)-ROUND(N77,0)+ROUND(N81,0)</f>
        <v>9427</v>
      </c>
      <c r="O83" s="320"/>
      <c r="P83" s="317">
        <f>+ROUND(P48,0)-ROUND(P77,0)+ROUND(P81,0)</f>
        <v>0</v>
      </c>
      <c r="Q83" s="318">
        <f>+ROUND(Q48,0)-ROUND(Q77,0)+ROUND(Q81,0)</f>
        <v>9427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9.5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-9427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-9427</v>
      </c>
      <c r="O84" s="320"/>
      <c r="P84" s="325">
        <f>+ROUND(P101,0)+ROUND(P120,0)+ROUND(P127,0)-ROUND(P132,0)</f>
        <v>0</v>
      </c>
      <c r="Q84" s="326">
        <f>+ROUND(Q101,0)+ROUND(Q120,0)+ROUND(Q127,0)-ROUND(Q132,0)</f>
        <v>-9427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5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75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75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+ROUND(+[1]OTCHET!E462+[1]OTCHET!E463,0)</f>
        <v>0</v>
      </c>
      <c r="Q87" s="148">
        <f>+ROUND(+[1]OTCHET!F462+[1]OTCHET!F463,0)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75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+ROUND([1]OTCHET!E464+[1]OTCHET!E535,0)</f>
        <v>0</v>
      </c>
      <c r="Q88" s="133">
        <f>+ROUND([1]OTCHET!F464+[1]OTCHET!F535,0)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75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75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75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+ROUND([1]OTCHET!E466+[1]OTCHET!E469+[1]OTCHET!E479,0)</f>
        <v>0</v>
      </c>
      <c r="Q91" s="122">
        <f>+ROUND([1]OTCHET!F466+[1]OTCHET!F469+[1]OTCHET!F479,0)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75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+ROUND([1]OTCHET!E467+[1]OTCHET!E470+[1]OTCHET!E480+[1]OTCHET!E502+IF(+[1]OTCHET!E494&gt;0,+[1]OTCHET!E494,0),0)</f>
        <v>0</v>
      </c>
      <c r="Q92" s="133">
        <f>+ROUND([1]OTCHET!F467+[1]OTCHET!F470+[1]OTCHET!F480+[1]OTCHET!F502+IF(+[1]OTCHET!F494&gt;0,+[1]OTCHET!F494,0),0)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75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+ROUND(+SUM([1]OTCHET!E472:E474),0)</f>
        <v>0</v>
      </c>
      <c r="Q93" s="148">
        <f>+ROUND(+SUM([1]OTCHET!F472:F474),0)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75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+ROUND(+SUM([1]OTCHET!E475:E476),0)</f>
        <v>0</v>
      </c>
      <c r="Q94" s="116">
        <f>+ROUND(+SUM([1]OTCHET!F475:F476),0)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75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75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75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+ROUND([1]OTCHET!E536+[1]OTCHET!E541,0)</f>
        <v>0</v>
      </c>
      <c r="Q97" s="122">
        <f>+ROUND([1]OTCHET!F536+[1]OTCHET!F541,0)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75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+ROUND(+[1]OTCHET!E477+[1]OTCHET!E558+[1]OTCHET!E560,0)</f>
        <v>0</v>
      </c>
      <c r="Q98" s="133">
        <f>+ROUND(+[1]OTCHET!F477+[1]OTCHET!F558+[1]OTCHET!F560,0)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75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5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75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75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75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+ROUND([1]OTCHET!E498+[1]OTCHET!E499+[1]OTCHET!E512,0)</f>
        <v>0</v>
      </c>
      <c r="Q104" s="148">
        <f>+ROUND([1]OTCHET!F498+[1]OTCHET!F499+[1]OTCHET!F512,0)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75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+ROUND([1]OTCHET!E500+[1]OTCHET!E501+[1]OTCHET!E516,0)</f>
        <v>0</v>
      </c>
      <c r="Q105" s="133">
        <f>+ROUND([1]OTCHET!F500+[1]OTCHET!F501+[1]OTCHET!F516,0)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75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75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75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+ROUND([1]OTCHET!E482+[1]OTCHET!E483+[1]OTCHET!E486+[1]OTCHET!E487+[1]OTCHET!E490+[1]OTCHET!E491+[1]OTCHET!E495+[1]OTCHET!E504+[1]OTCHET!E505+[1]OTCHET!E508+[1]OTCHET!E509,0)</f>
        <v>0</v>
      </c>
      <c r="Q108" s="122">
        <f>+ROUND([1]OTCHET!F482+[1]OTCHET!F483+[1]OTCHET!F486+[1]OTCHET!F487+[1]OTCHET!F490+[1]OTCHET!F491+[1]OTCHET!F495+[1]OTCHET!F504+[1]OTCHET!F505+[1]OTCHET!F508+[1]OTCHET!F509,0)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75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+ROUND([1]OTCHET!E484+[1]OTCHET!E485+[1]OTCHET!E488+[1]OTCHET!E489+[1]OTCHET!E492+[1]OTCHET!E493+[1]OTCHET!E496+[1]OTCHET!E506+[1]OTCHET!E507+[1]OTCHET!E510+[1]OTCHET!E511+IF(+[1]OTCHET!E494&lt;0,+[1]OTCHET!E494,0),0)</f>
        <v>0</v>
      </c>
      <c r="Q109" s="133">
        <f>+ROUND([1]OTCHET!F484+[1]OTCHET!F485+[1]OTCHET!F488+[1]OTCHET!F489+[1]OTCHET!F492+[1]OTCHET!F493+[1]OTCHET!F496+[1]OTCHET!F506+[1]OTCHET!F507+[1]OTCHET!F510+[1]OTCHET!F511+IF(+[1]OTCHET!F494&lt;0,+[1]OTCHET!F494,0),0)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75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75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75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+ROUND([1]OTCHET!E547,0)</f>
        <v>0</v>
      </c>
      <c r="Q112" s="122">
        <f>+ROUND([1]OTCHET!F547,0)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75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+ROUND([1]OTCHET!E548,0)</f>
        <v>0</v>
      </c>
      <c r="Q113" s="133">
        <f>+ROUND([1]OTCHET!F548,0)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75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75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75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+ROUND([1]OTCHET!E545+[1]OTCHET!E546+[1]OTCHET!E562+[1]OTCHET!E563,0)</f>
        <v>0</v>
      </c>
      <c r="Q116" s="116">
        <f>+ROUND([1]OTCHET!F545+[1]OTCHET!F546+[1]OTCHET!F562+[1]OTCHET!F563,0)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75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0</v>
      </c>
      <c r="O117" s="111"/>
      <c r="P117" s="132">
        <f>+ROUND([1]OTCHET!E559+[1]OTCHET!E561,0)</f>
        <v>0</v>
      </c>
      <c r="Q117" s="133">
        <f>+ROUND([1]OTCHET!F559+[1]OTCHET!F561,0)</f>
        <v>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75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0</v>
      </c>
      <c r="O118" s="111"/>
      <c r="P118" s="262">
        <f>+ROUND(+SUM(P116:P117),0)</f>
        <v>0</v>
      </c>
      <c r="Q118" s="263">
        <f>+ROUND(+SUM(Q116:Q117),0)</f>
        <v>0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5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0</v>
      </c>
      <c r="O120" s="111"/>
      <c r="P120" s="349">
        <f>+ROUND(P106+P110+P114+P118,0)</f>
        <v>0</v>
      </c>
      <c r="Q120" s="287">
        <f>+ROUND(Q106+Q110+Q114+Q118,0)</f>
        <v>0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75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75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+ROUND(+SUM([1]OTCHET!E549:E556),0)</f>
        <v>0</v>
      </c>
      <c r="Q122" s="122">
        <f>+ROUND(+SUM([1]OTCHET!F549:F556),0)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75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-4371</v>
      </c>
      <c r="K123" s="109"/>
      <c r="L123" s="133">
        <f>+IF($P$2=33,$Q123,0)</f>
        <v>0</v>
      </c>
      <c r="M123" s="109"/>
      <c r="N123" s="158">
        <f>+ROUND(+G123+J123+L123,0)</f>
        <v>-4371</v>
      </c>
      <c r="O123" s="111"/>
      <c r="P123" s="132">
        <f>+ROUND([1]OTCHET!E524,0)</f>
        <v>0</v>
      </c>
      <c r="Q123" s="133">
        <f>+ROUND([1]OTCHET!F524,0)</f>
        <v>-4371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75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-5056</v>
      </c>
      <c r="K124" s="109"/>
      <c r="L124" s="133">
        <f>+IF($P$2=33,$Q124,0)</f>
        <v>0</v>
      </c>
      <c r="M124" s="109"/>
      <c r="N124" s="158">
        <f>+ROUND(+G124+J124+L124,0)</f>
        <v>-5056</v>
      </c>
      <c r="O124" s="111"/>
      <c r="P124" s="132">
        <f>+ROUND(+[1]OTCHET!E521+[1]OTCHET!E531+[1]OTCHET!E557+[1]OTCHET!E564+[1]OTCHET!E565+[1]OTCHET!E579+[1]OTCHET!E591+IF(AND([1]OTCHET!$F$12="9900",+[1]OTCHET!$E$15=0),+[1]OTCHET!E586,0),0)</f>
        <v>0</v>
      </c>
      <c r="Q124" s="133">
        <f>+ROUND(+[1]OTCHET!F521+[1]OTCHET!F531+[1]OTCHET!F557+[1]OTCHET!F564+[1]OTCHET!F565+[1]OTCHET!F579+[1]OTCHET!F591+IF(AND([1]OTCHET!$F$12="9900",+[1]OTCHET!$E$15=0,+([1]OTCHET!F589+[1]OTCHET!F590)&gt;=0,+([1]OTCHET!F587+[1]OTCHET!F588)&lt;=0),+[1]OTCHET!F586,0),0)</f>
        <v>-5056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5.75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+ROUND(+IF(AND([1]OTCHET!$F$12="9900",+[1]OTCHET!$E$15=0,+([1]OTCHET!E589+[1]OTCHET!E590)&gt;0,+([1]OTCHET!E587+[1]OTCHET!E588)&lt;0),+[1]OTCHET!E586,0),0)</f>
        <v>0</v>
      </c>
      <c r="Q125" s="142">
        <f>+ROUND(+IF(AND([1]OTCHET!$F$12="9900",+[1]OTCHET!$E$15=0,+([1]OTCHET!F589+[1]OTCHET!F590)&gt;=0,+([1]OTCHET!F587+[1]OTCHET!F588)&lt;=0),+[1]OTCHET!F586,0),0)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75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5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-9427</v>
      </c>
      <c r="K127" s="109"/>
      <c r="L127" s="299">
        <f>+ROUND(+L122+L123+L124+L126,0)</f>
        <v>0</v>
      </c>
      <c r="M127" s="109"/>
      <c r="N127" s="300">
        <f>+ROUND(+N122+N123+N124+N126,0)</f>
        <v>-9427</v>
      </c>
      <c r="O127" s="111"/>
      <c r="P127" s="298">
        <f>+ROUND(+P122+P123+P124+P126,0)</f>
        <v>0</v>
      </c>
      <c r="Q127" s="299">
        <f>+ROUND(+Q122+Q123+Q124+Q126,0)</f>
        <v>-9427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75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75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+ROUND(+SUM([1]OTCHET!E567:E572)+SUM([1]OTCHET!E581:E582)+IF(AND([1]OTCHET!$F$12="9900",+[1]OTCHET!$E$15=0),0,SUM([1]OTCHET!E587:E588)),0)</f>
        <v>0</v>
      </c>
      <c r="Q129" s="122">
        <f>+ROUND(+SUM([1]OTCHET!F567:F572)+SUM([1]OTCHET!F581:F582)+IF(AND([1]OTCHET!$F$12="9900",+[1]OTCHET!$E$15=0),0,SUM([1]OTCHET!F587:F588)),0)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75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+ROUND([1]OTCHET!E580+[1]OTCHET!E585,0)</f>
        <v>0</v>
      </c>
      <c r="Q130" s="133">
        <f>+ROUND([1]OTCHET!F580+[1]OTCHET!F585,0)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75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+ROUND(-SUM([1]OTCHET!E573:E578)-SUM([1]OTCHET!E583:E584)-IF(AND([1]OTCHET!$F$12="9900",+[1]OTCHET!$E$15=0),0,SUM([1]OTCHET!E589:E590)),0)</f>
        <v>0</v>
      </c>
      <c r="Q131" s="133">
        <f>+ROUND(-SUM([1]OTCHET!F573:F578)-SUM([1]OTCHET!F583:F584)-IF(AND([1]OTCHET!$F$12="9900",+[1]OTCHET!$E$15=0),0,SUM([1]OTCHET!F589:F590)),0)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5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+[1]OTCHET!B605</f>
        <v>44484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5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75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5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2.75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2.75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2.75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2.75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2.75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2.75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2.75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2.75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2.75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2.75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2.75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2.75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2.75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2.75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2.75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2.75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2.75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2.75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2.75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2.75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2.75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2.75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2.75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2.75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2.75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2.75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2.75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2.75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2.75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2.75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2.75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2.75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2.75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2.75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2.75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2.75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2.75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2.75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2.75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2.75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2.75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2.75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2.75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2.75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2.75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2.75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2.75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2.75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2.75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2.75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2.75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2.75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2.75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2.75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2.75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2.75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2.75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2.75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2.75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2.75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2.75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2.75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2.75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2.75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2.75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2.75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2.75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2.75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7559055118110237" bottom="0.15748031496062992" header="0.15748031496062992" footer="0.15748031496062992"/>
  <pageSetup paperSize="9" scale="45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Stankulova</dc:creator>
  <cp:lastModifiedBy>Diana Stankulova</cp:lastModifiedBy>
  <dcterms:created xsi:type="dcterms:W3CDTF">2021-11-04T10:16:55Z</dcterms:created>
  <dcterms:modified xsi:type="dcterms:W3CDTF">2021-11-04T10:17:37Z</dcterms:modified>
</cp:coreProperties>
</file>