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 firstSheet="3" activeTab="3"/>
  </bookViews>
  <sheets>
    <sheet name="17-01-2018" sheetId="2" state="hidden" r:id="rId1"/>
    <sheet name="Лист3" sheetId="3" state="hidden" r:id="rId2"/>
    <sheet name="Лист1" sheetId="5" state="hidden" r:id="rId3"/>
    <sheet name="Sheet1" sheetId="6" r:id="rId4"/>
    <sheet name="Sheet2" sheetId="7" r:id="rId5"/>
  </sheets>
  <definedNames>
    <definedName name="_xlnm.Print_Area" localSheetId="3">Sheet1!$A$1:$E$191</definedName>
    <definedName name="_xlnm.Print_Titles" localSheetId="3">Sheet1!$1:$2</definedName>
  </definedNames>
  <calcPr calcId="145621"/>
</workbook>
</file>

<file path=xl/calcChain.xml><?xml version="1.0" encoding="utf-8"?>
<calcChain xmlns="http://schemas.openxmlformats.org/spreadsheetml/2006/main">
  <c r="F93" i="5" l="1"/>
  <c r="H236" i="5"/>
  <c r="H238" i="5" s="1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86" i="5"/>
  <c r="F87" i="5"/>
  <c r="F88" i="5"/>
  <c r="F89" i="5"/>
  <c r="F91" i="5"/>
  <c r="F92" i="5"/>
  <c r="E90" i="5"/>
  <c r="F90" i="5" s="1"/>
  <c r="F230" i="5" l="1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5" i="5"/>
  <c r="F214" i="5"/>
  <c r="F213" i="5"/>
  <c r="F211" i="5"/>
  <c r="F210" i="5"/>
  <c r="F209" i="5"/>
  <c r="F208" i="5"/>
  <c r="F207" i="5"/>
  <c r="F206" i="5"/>
  <c r="F205" i="5"/>
  <c r="F204" i="5"/>
  <c r="F203" i="5"/>
  <c r="F201" i="5"/>
  <c r="F200" i="5"/>
  <c r="F199" i="5"/>
  <c r="F198" i="5"/>
  <c r="F197" i="5"/>
  <c r="F194" i="5"/>
  <c r="F193" i="5"/>
  <c r="F191" i="5"/>
  <c r="F190" i="5"/>
  <c r="F189" i="5"/>
  <c r="F188" i="5"/>
  <c r="F187" i="5"/>
  <c r="F186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1" i="5"/>
  <c r="F130" i="5"/>
  <c r="F129" i="5"/>
  <c r="F128" i="5"/>
  <c r="F127" i="5"/>
  <c r="F126" i="5"/>
  <c r="F122" i="5"/>
  <c r="F121" i="5"/>
  <c r="F120" i="5"/>
  <c r="F119" i="5"/>
  <c r="F118" i="5"/>
  <c r="F117" i="5"/>
  <c r="F116" i="5"/>
  <c r="F115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2" i="5"/>
  <c r="F11" i="5"/>
  <c r="F13" i="5" l="1"/>
  <c r="F231" i="5"/>
  <c r="F169" i="5"/>
  <c r="F123" i="5"/>
  <c r="F94" i="5"/>
  <c r="F232" i="5" l="1"/>
  <c r="F234" i="5" s="1"/>
  <c r="F236" i="5" s="1"/>
  <c r="F238" i="5" s="1"/>
  <c r="J234" i="5" l="1"/>
  <c r="F27" i="3" l="1"/>
  <c r="F26" i="3"/>
  <c r="F25" i="3"/>
  <c r="F28" i="3"/>
  <c r="F29" i="3"/>
  <c r="F24" i="3"/>
  <c r="F23" i="3"/>
  <c r="F30" i="3" s="1"/>
  <c r="F31" i="3" l="1"/>
  <c r="F32" i="3"/>
  <c r="F3" i="3"/>
  <c r="F4" i="3"/>
  <c r="F5" i="3"/>
  <c r="F6" i="3"/>
  <c r="F13" i="3" s="1"/>
  <c r="F15" i="3" s="1"/>
  <c r="F17" i="3" s="1"/>
  <c r="F7" i="3"/>
  <c r="F8" i="3"/>
  <c r="F9" i="3"/>
  <c r="F10" i="3"/>
  <c r="F11" i="3"/>
  <c r="I10" i="2" l="1"/>
  <c r="I12" i="2"/>
  <c r="I13" i="2"/>
  <c r="I14" i="2"/>
  <c r="I15" i="2"/>
  <c r="I16" i="2"/>
  <c r="I17" i="2"/>
  <c r="I84" i="2" s="1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5" i="2"/>
  <c r="I86" i="2"/>
  <c r="I87" i="2"/>
  <c r="I113" i="2" s="1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5" i="2"/>
  <c r="I116" i="2"/>
  <c r="I145" i="2" s="1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7" i="2"/>
  <c r="I148" i="2"/>
  <c r="I207" i="2" s="1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9" i="2"/>
  <c r="I11" i="2" s="1"/>
  <c r="F212" i="2"/>
  <c r="F214" i="2" s="1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1" i="2"/>
  <c r="F190" i="2"/>
  <c r="F189" i="2"/>
  <c r="F187" i="2"/>
  <c r="F186" i="2"/>
  <c r="F185" i="2"/>
  <c r="F184" i="2"/>
  <c r="F183" i="2"/>
  <c r="F182" i="2"/>
  <c r="F181" i="2"/>
  <c r="F180" i="2"/>
  <c r="F179" i="2"/>
  <c r="F177" i="2"/>
  <c r="F176" i="2"/>
  <c r="F175" i="2"/>
  <c r="F174" i="2"/>
  <c r="F173" i="2"/>
  <c r="F170" i="2"/>
  <c r="F169" i="2"/>
  <c r="F167" i="2"/>
  <c r="F166" i="2"/>
  <c r="F165" i="2"/>
  <c r="F164" i="2"/>
  <c r="F163" i="2"/>
  <c r="F162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1" i="2"/>
  <c r="F120" i="2"/>
  <c r="F119" i="2"/>
  <c r="F118" i="2"/>
  <c r="F117" i="2"/>
  <c r="F116" i="2"/>
  <c r="F112" i="2"/>
  <c r="F111" i="2"/>
  <c r="F110" i="2"/>
  <c r="F109" i="2"/>
  <c r="F108" i="2"/>
  <c r="F107" i="2"/>
  <c r="F106" i="2"/>
  <c r="F105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84" i="2" s="1"/>
  <c r="F10" i="2"/>
  <c r="F9" i="2"/>
  <c r="I208" i="2" l="1"/>
  <c r="I210" i="2" s="1"/>
  <c r="F11" i="2"/>
  <c r="F113" i="2"/>
  <c r="F145" i="2"/>
  <c r="F207" i="2"/>
  <c r="F208" i="2" s="1"/>
  <c r="I212" i="2" l="1"/>
  <c r="I214" i="2" s="1"/>
  <c r="I217" i="2"/>
</calcChain>
</file>

<file path=xl/sharedStrings.xml><?xml version="1.0" encoding="utf-8"?>
<sst xmlns="http://schemas.openxmlformats.org/spreadsheetml/2006/main" count="1242" uniqueCount="427">
  <si>
    <t>№</t>
  </si>
  <si>
    <t>Ед. мярка</t>
  </si>
  <si>
    <t>Количe ство</t>
  </si>
  <si>
    <t>АВТОРСКИ НАДЗОР</t>
  </si>
  <si>
    <t>ЧАСТ АРХИТЕКТУРА</t>
  </si>
  <si>
    <t>Демонтаж на съществуваща дограма</t>
  </si>
  <si>
    <t>м²</t>
  </si>
  <si>
    <t>Демонтаж на съществуваща врата</t>
  </si>
  <si>
    <t>Демонтаж на съществуващ гипсокартон по стени</t>
  </si>
  <si>
    <t>Демонтаж на съществуваща тоалетна чиния</t>
  </si>
  <si>
    <t>бр.</t>
  </si>
  <si>
    <t>Демонтаж на съществуваща мивка</t>
  </si>
  <si>
    <t>Демонтаж на съществуващ окачен таван</t>
  </si>
  <si>
    <t>Очукване на вароциментова мазилка</t>
  </si>
  <si>
    <t>Очукване на гипсова шпакловка</t>
  </si>
  <si>
    <t>Демонтаж на съществуваща подова настилка – теракот</t>
  </si>
  <si>
    <t>Демонтаж на фаянсова облицовка</t>
  </si>
  <si>
    <t>Разрушаване на съществуваща стена</t>
  </si>
  <si>
    <t>м³</t>
  </si>
  <si>
    <t>Разширяване на съществуващ отвор за врата</t>
  </si>
  <si>
    <t>Просичане и оформяне на отвори за врати</t>
  </si>
  <si>
    <t>бр</t>
  </si>
  <si>
    <t>Зазиждане на съществуващ отвор</t>
  </si>
  <si>
    <t>Начукване на повърхността на мозайка</t>
  </si>
  <si>
    <t>Полагане на бетонконтакт по подове и стени</t>
  </si>
  <si>
    <t>Вароциментова мазилка по стени</t>
  </si>
  <si>
    <t>Фаянсова облицовка по стени</t>
  </si>
  <si>
    <t xml:space="preserve">Изграждане на нови стени от гипсокартон двупластова с вата </t>
  </si>
  <si>
    <t>Доставка и монтаж на PVC дограма с троен стъклопакет, изработен с външно матово стъкло тип „антивандализъм“</t>
  </si>
  <si>
    <t>Доставка и монтаж на алуминиева дограма с прекъснат термичен мост, троен стъклопакет, изработен с външно матово стъкло тип „антивандализъм“</t>
  </si>
  <si>
    <t>Доставка и монтаж на нови интериорни врати</t>
  </si>
  <si>
    <t>Доставка и монтаж на нови алуминиеви врати</t>
  </si>
  <si>
    <t>Доставка и монтаж на нова метална пожароустойчива врата, клас EI 90</t>
  </si>
  <si>
    <t xml:space="preserve">Доставка и монтаж на нова настилка – противохлъзгащ гранитогрес </t>
  </si>
  <si>
    <t>Доставка и полагане на противохлъзгащ гранитогрес по стъпала</t>
  </si>
  <si>
    <t>м</t>
  </si>
  <si>
    <t>Направа на цокъл от гранитогрес</t>
  </si>
  <si>
    <t>Доставка и монтаж на преходни лайсни</t>
  </si>
  <si>
    <t>Доставка и монтаж на алуминиеви лайсни по стъпала</t>
  </si>
  <si>
    <t>Доставка и монтаж на предстенна обшивка от гипсокартон двупластова</t>
  </si>
  <si>
    <t>Доставка и монтаж на предстенна обшивка от гипсокартон еднопластова</t>
  </si>
  <si>
    <t>Доставка и монтаж на нов окачен таван от гипсокартон за изграждане на куфар около съществуващи инсталации и греди</t>
  </si>
  <si>
    <t>Направа на кутии от гипсокартон двустранни</t>
  </si>
  <si>
    <t>Шпакловка по гипсокартон</t>
  </si>
  <si>
    <t>Грундиране с латексов грунд по стени и тавани</t>
  </si>
  <si>
    <t>Боядисване с латекс двукратно по стени и тавани</t>
  </si>
  <si>
    <t>Гипсова шпакловка по стени</t>
  </si>
  <si>
    <t>Ремонт и боядисване на съществуваща врата, вкл. подмяна на брави и обков</t>
  </si>
  <si>
    <t xml:space="preserve">Доставка и полагане на изравнителна циментова замазка </t>
  </si>
  <si>
    <t>Вътрешно обръщане около врати с гипсокартон и шпакловка</t>
  </si>
  <si>
    <t>м'</t>
  </si>
  <si>
    <t>Вътрешно обръщане около прозорци с гипсокартон и шпакловка</t>
  </si>
  <si>
    <t>Външно обръщане около нова дограма с вароциментова мазилка</t>
  </si>
  <si>
    <t>Доставка и монтаж на алуминиеви ръбохранители</t>
  </si>
  <si>
    <t>Доставка и монтаж на нова метална стълба за достъп до ГРТ, вкл.метален парапет</t>
  </si>
  <si>
    <t>Изкърпване на компрометирани участъци по стени и таван на стълбищна клетка</t>
  </si>
  <si>
    <t>Грундиране с латексов грунд - по стени и таван на стълбищна клетка</t>
  </si>
  <si>
    <t>Боядисване с латекс по стени и таван на стълбищна клетка</t>
  </si>
  <si>
    <t>Ремонт на компрометирани участъци по стъпала</t>
  </si>
  <si>
    <t>Почистване на съществуваща мозайка</t>
  </si>
  <si>
    <t>Почистване на съществуваща каменна облицовка</t>
  </si>
  <si>
    <t>Почистване на каменна облицовка по парапет на стълбищна клетка</t>
  </si>
  <si>
    <t>Импрегниране на мозайка и каменна облицовка</t>
  </si>
  <si>
    <t>Полиране на мозайка и каменна облицовка</t>
  </si>
  <si>
    <t>Изграждане на нова площадка над съществуваща стълба за изравняване на нивото на фоайето до кота - 3,45</t>
  </si>
  <si>
    <t xml:space="preserve">Направа на саморазливна замазка </t>
  </si>
  <si>
    <t>Доставка и поставяне на мокет в зоната на полифункционалната зала</t>
  </si>
  <si>
    <t>Доставка и монтаж на первази за мокет</t>
  </si>
  <si>
    <t>Доставка и монтаж на растерен окачен таван</t>
  </si>
  <si>
    <t>Доставка и монтаж на минерална вата 10см за шумоизолация</t>
  </si>
  <si>
    <t>Доставка и монтаж на нов метален парапет</t>
  </si>
  <si>
    <t>Доставка и полагане на удароустойчиво фолио по  прозорци на полифункционална зала</t>
  </si>
  <si>
    <t>Преработка и укрепване на съществуващи метални решетни по прозорци на полифункционална зала, включително грундиране и боядисване</t>
  </si>
  <si>
    <t>Доставка и монтаж на подова изтривалка пред вход с размери 0.9х2.0 м</t>
  </si>
  <si>
    <t>Събиране на отпадъци в чували и кофи</t>
  </si>
  <si>
    <t>Пренасяне ръчно на чували и кофи с отпадъци до 80 м.</t>
  </si>
  <si>
    <t>Натоварване на строителни отпадъци</t>
  </si>
  <si>
    <t xml:space="preserve">Извозване и депониране на строителни отпадъци до 10 км </t>
  </si>
  <si>
    <t>Доставка, монтаж и демонтаж на интериорно скеле</t>
  </si>
  <si>
    <t>Ревизия на покривна хидроизолация и изкърпване на компрометирани участъци</t>
  </si>
  <si>
    <t>ЧАСТ ВиК</t>
  </si>
  <si>
    <t>ВОДОПРОВОД</t>
  </si>
  <si>
    <t xml:space="preserve">Доставка и монтаж на полипропиленови тръби PN 10 -Ø 20 включително фасонни части </t>
  </si>
  <si>
    <t>м.</t>
  </si>
  <si>
    <t>Доставка и монтаж на полипропиленови тръби PN 16 -Ø 20 с алуминиева вложка, включително фасонни части</t>
  </si>
  <si>
    <t xml:space="preserve">Доставка и монтаж на полипропиленови тръби PN 10 -Ø 25 включително фасонни части </t>
  </si>
  <si>
    <t>Доставка и монтаж на полипропиленови тръби PN 16 -Ø 25 с алуминиева вложка, включително фасонни части</t>
  </si>
  <si>
    <t xml:space="preserve">Доставка и монтаж на поцинковани тръби 2" включително фасонни части </t>
  </si>
  <si>
    <t>Доставка и монтаж на батерия за тоалетна мивка стояща</t>
  </si>
  <si>
    <t>Доставка и монтаж на батерия за кухненска мивка стояща</t>
  </si>
  <si>
    <t>Доставка и монтаж на автомат за писоар</t>
  </si>
  <si>
    <t xml:space="preserve">бр.. </t>
  </si>
  <si>
    <t>1.00</t>
  </si>
  <si>
    <t>Доставка и монтаж на спирателен кран Ø 20</t>
  </si>
  <si>
    <t>Доставка и монтаж на спирателен кран Ø 25</t>
  </si>
  <si>
    <t>Доставка и монтаж на спирателен кран Ø 20 - шибърен</t>
  </si>
  <si>
    <t xml:space="preserve">Доставка и монтаж на спирателен кран 2" </t>
  </si>
  <si>
    <t>Доставка и монтаж на ПК 2"</t>
  </si>
  <si>
    <t>Доставка и монтаж на изолация от микропореста гума 13 мм   за полипропиленови тръби Ø 20</t>
  </si>
  <si>
    <t>Доставка и монтаж на изолация от микропореста гума 13 мм   за полипропиленови тръби Ø 25</t>
  </si>
  <si>
    <t>Доставка и монтаж на изолация от микропореста гума 13 мм   за поцинковани тръби 2"</t>
  </si>
  <si>
    <t>5.00</t>
  </si>
  <si>
    <t>Доставка и монтаж на укрепители за хоризонтален водопровод</t>
  </si>
  <si>
    <t>КАНАЛИЗАЦИЯ</t>
  </si>
  <si>
    <t>Доставка и монтаж на PVC тръби Ø 50</t>
  </si>
  <si>
    <t>Доставка и монтаж на гуфрирана мека връзка Ø 110 за отводняване на клозетна чиния</t>
  </si>
  <si>
    <t xml:space="preserve">Доставка и монтаж на тоалетна мивка среден формат със сифон </t>
  </si>
  <si>
    <t>3.00</t>
  </si>
  <si>
    <t xml:space="preserve">Доставка и монтаж на тоалетна  мивка върху плот със сифон </t>
  </si>
  <si>
    <t>2.00</t>
  </si>
  <si>
    <t xml:space="preserve">Доставка и монтаж на кухненска мивка алпака със сифон </t>
  </si>
  <si>
    <t>Доставка и монтаж на моноблок</t>
  </si>
  <si>
    <t>Доставка и монтаж на писоар</t>
  </si>
  <si>
    <t>Доставка и монтаж на подов сифон 10/10 - Ø 50 - прав</t>
  </si>
  <si>
    <t>ЧАСТ ОВК</t>
  </si>
  <si>
    <t>Отоплителна инсталация</t>
  </si>
  <si>
    <t>Доставка и монтаж на алуминиев радиатор H=500mm – 5 глидера, комплект с: терморадиаторен вентил 1/2”; секретен радиаторен вентил 1/2”;  автоматичен обезвъздушител 1/2”, конзоли за закачване на стена с дюбел, радиаторни тапи и редукци</t>
  </si>
  <si>
    <t>Доставка и монтаж на алуминиев радиатор H=800mm – 11 глидера, комплект с: терморадиаторен вентил 1/2”; секретен радиаторен вентил 1/2”; автоматичен обезвъздушител 1/2”, конзоли за закачване на стена с дюбел, радиаторни тапи и редукци</t>
  </si>
  <si>
    <t>Доставка и монтаж на полипропиленова тръба    Ø20х2,8</t>
  </si>
  <si>
    <t>m</t>
  </si>
  <si>
    <t>Доставка и монтаж на изолация “Армафлекс” или друга с подобни показатели с дебелина 20mm  върху тръба Ø20х2,8</t>
  </si>
  <si>
    <t>Топла проба на отоплително тяло радиатор</t>
  </si>
  <si>
    <t>Демонтаж на съществуваща стоманена тръба 3" със стъклена вата</t>
  </si>
  <si>
    <t>Вентилационни инсталации</t>
  </si>
  <si>
    <t>Доставка и монтаж на климатизатор сплит система , състояща се от едно външно и едно вътрешно тяло, включително тръби, окачване, изолация, дренаж и др. с параметри:  Външно тяло:  Nел = 4,70 kW / 220V (режим на охлаждане), Nел = 5,15 kW / 220V (режим на отопление),  H x L x B - 1290 x 900 x 330 mm, тегло - 104 kg.    Вътрешно тяло - канален тип, високонапорен Qох = 15,00 kW, Qот = 18,00 kW, H x L x B - 425 x 1250 x 490 mm , тегло - 54 kg</t>
  </si>
  <si>
    <t>Доставка и монтаж на вентилатор за канален монтаж Ø160, с дебит V = 375 m³/h; НСВ=250Ра; ел мощност N=120W/220V, ниво на звуково налягане 45dB(A), комплект с меки връзки</t>
  </si>
  <si>
    <t>Доставка и монтаж на вентилационен бокс, с дебит V = 3150 m³/h; НСВ=350Ра; ел мощност N=1100W/400V, ниво на звуково налягане 53dB(A), комплект с меки връзки</t>
  </si>
  <si>
    <t>Доставка и монтаж на неподвижна жалузийна решетка с fжс = 0,15m², V = 1575 m³/h с р-ри 700х300 и 30% замреженост</t>
  </si>
  <si>
    <t>Доставка и монтаж на трансферна решетка 300х100</t>
  </si>
  <si>
    <t>Доставка и монтаж на трансферна решетка 400х200</t>
  </si>
  <si>
    <t>Доставка и монтаж на таванен дифузор с четиристранно насочване, тип APKW-4 519</t>
  </si>
  <si>
    <t>Доставка и монтаж на таванен дифузор с четиристранно насочване на въздуха, с регулираща секция, с топлоизолирана вентилационна кутия с присъединителен отвор ∅250, тип APKW-4 595</t>
  </si>
  <si>
    <t>Доставка и монтаж на стенна вентилационна решетка тип РХР 1200х400</t>
  </si>
  <si>
    <t>Доставка и монтаж на конусен смукател DVS 150</t>
  </si>
  <si>
    <t>Направа и монтаж на въздуховод от поцинкована ламарина с периметър до 3500 mm</t>
  </si>
  <si>
    <t>m2</t>
  </si>
  <si>
    <t>Също, но фасонни</t>
  </si>
  <si>
    <t>Доставка и монтаж на спировъздуховод Ø160</t>
  </si>
  <si>
    <t>Доставка и монтаж на фасонни елементи за спировъздуховод Ø160</t>
  </si>
  <si>
    <t>Доставка и монтаж на регулираща клапа 500х300</t>
  </si>
  <si>
    <t>Доставка и монтаж на изолация от минерална вата за въздуховоди, с дебелина на изолацията d=13mm, бандажирана с алуминиева самозалепваща се лента</t>
  </si>
  <si>
    <t>Изпробване на канален климатизатор</t>
  </si>
  <si>
    <t>Изпробване на канален вентилатор с дебит до 375 m3/h</t>
  </si>
  <si>
    <t>Изпробване на вентилационен бокс с дебит до 3600 m3/h</t>
  </si>
  <si>
    <t>Механична наладка и ефективни измервания на вентилационна система – 26бр.</t>
  </si>
  <si>
    <t>h</t>
  </si>
  <si>
    <t>Доставка и монтаж на стоманена конструкция за допълнително укрепване на въздуховоди и уреди</t>
  </si>
  <si>
    <t>kg</t>
  </si>
  <si>
    <t xml:space="preserve">Минизиране и двукратно боядисване с блажна боя на стоманена конструкция </t>
  </si>
  <si>
    <t>ЧАСТ ЕЛЕКТРО</t>
  </si>
  <si>
    <t>ОСВЕТИТЕЛНА  ИНСТАЛАЦИЯ</t>
  </si>
  <si>
    <t xml:space="preserve">Доставка и монтаж на LED осветително тяло за Т8  4х 9W,  IP 21 за  монтаж  в окачен таван </t>
  </si>
  <si>
    <t>Доставка и монтаж на осветително тяло тип "Луна" с LED лампа  12W,  IP 44 за  монтаж  в окачен таван.</t>
  </si>
  <si>
    <t>Доставка и монтаж на осветително лампа за аварийно осветление 16LED,IP21, за монтаж на стена с акумулаторна батерия и електроника за автоматично включване при отпадане на ел. захранването</t>
  </si>
  <si>
    <t>Доставка и монтаж на осветително тяло  за евакуационно осветление 8LED.с акумулаторна батерия и електроника за автоматично включване при отпадане на ел. захранването</t>
  </si>
  <si>
    <t>Доставка и монтаж на обикновен ключ за скрита инсталация</t>
  </si>
  <si>
    <t>Доставка и монтаж на сериен ключ за скрита инсталация</t>
  </si>
  <si>
    <t>Доставка и монтаж на лихт бутон за скрита инсталация</t>
  </si>
  <si>
    <t>Доставка и полагане на кабел СВТ 3х1,5мм2  изтеглен в гофрирани РVС 16 мм тръби, в окачен таван и гипскартон</t>
  </si>
  <si>
    <t>Доставка и полагане на  гофрирани РVС 16 мм тръби, в окачен таван и скрито  извън окачен таван</t>
  </si>
  <si>
    <t>Доставка и полагане на кабел СВТ 3х1,5мм2  изтеглен в гофрирани РVС 16 мм тръби, в окачен таван за ОВ консуматори</t>
  </si>
  <si>
    <t>Доставка и монтаж на конзола за ключове</t>
  </si>
  <si>
    <t>Доставка и монтаж на разклонителна кутия</t>
  </si>
  <si>
    <t>Прозвъняване и подсъединяване на кабелни жила до 1.5мм2</t>
  </si>
  <si>
    <t>СИЛОВА ИНСТАЛАЦИЯ</t>
  </si>
  <si>
    <t>Доставка и монтаж на силов контакт - "ШУКО",  16A, 230V, единичен  ІР 21</t>
  </si>
  <si>
    <t>Доставка и монтаж на стенна кутия четворна CimaBox-4 за вграждане в стената с монтирани: (H=30cm готов под)  3 бр. контакти, тип "Шуко" и 2 бр. розетки RJ45 (1 LAN+1TEL)</t>
  </si>
  <si>
    <t>Доставка и монтаж на  кабел СВТ 3х2.5mm² над окачен таван под гипскартон в гофрирани РVС 23 мм тръби</t>
  </si>
  <si>
    <t>Доставка и монтаж на  кабел СВТ 5х2,5mm² - силово захранване ОВ консуматори</t>
  </si>
  <si>
    <t>Доставка и полагане на  гофрирани РVС 23 мм тръби, в окачен таван и скрито  извън окачен таван</t>
  </si>
  <si>
    <t>Доставка и монтаж на кабелна скара  150/40мм, комплект с всички необходими крепежни елементи</t>
  </si>
  <si>
    <t>ЕЛЕКТРО ТАБЛО И ЗАХРАНВАЩИ ЛИНИИ</t>
  </si>
  <si>
    <t xml:space="preserve">Доставка и монтаж на  ел.табло ГРТ,с монтирани в него: входящ прекъсвач  100А-3ф - 1бр; прекъсвач дежурни шини 63А - 3ф -1бр; автоматичен прекъсвач 10А - 5бр; автоматичен прекъсвач 16А - 15бр; автоматичен прекъсвач 3х16А - 3бр      </t>
  </si>
  <si>
    <t>Доставка и монтаж кабел СВТ 5х25mm² по съществуваща метална скара - силово захранване нана табла</t>
  </si>
  <si>
    <t>СКС</t>
  </si>
  <si>
    <t>ТЕЛЕФОННА И КОМПЮТЪРНА ИНСТАЛАЦИИ</t>
  </si>
  <si>
    <t>Доставка и полагане на кабел мрежови FTP4x2x0.5mm2, Cat. 7, над окачен таван и зад гипскартон в гофрирани тръби Ф 13мм</t>
  </si>
  <si>
    <t>Доставка и полагане на гофрирана тръба Ф13 зад гипсо картон  и окачен таван</t>
  </si>
  <si>
    <t xml:space="preserve">Монтаж и кримпване на розетка в PVC инсталационна кутия </t>
  </si>
  <si>
    <t xml:space="preserve">Маркировка на СКС розетки, кабели, пач панели, телефонен разпределители /MDF/ - и и оптични разпределители /ODF -и./ </t>
  </si>
  <si>
    <t>Тестване и сертифициране на Cat.7 LAN връзка</t>
  </si>
  <si>
    <t>КОМУНИКАЦИОНЕН ЩКАФ</t>
  </si>
  <si>
    <t>Монтаж шкаф МО 20U 19" дълбок и широк 400мм/600мм отваряем отпред с комплект крепежни елементи</t>
  </si>
  <si>
    <t>Доставка и монтаж на Patch cable RJ45 1,5m SSTP/PIMF, Cat. 7, червен</t>
  </si>
  <si>
    <t>40</t>
  </si>
  <si>
    <t xml:space="preserve">Доставка и монтаж на 24port patch панел за LAN в RACK </t>
  </si>
  <si>
    <t xml:space="preserve">Свързване на FTP кабели към 24 port patch панел за LAN съгл. T568B </t>
  </si>
  <si>
    <t xml:space="preserve">Свързване на FTP за LAN кабели към панел с розетки в комуникационна кутия </t>
  </si>
  <si>
    <t>30</t>
  </si>
  <si>
    <t xml:space="preserve">Монтаж на вентилаторен блок 19" 1U, 4 вентилатора с термостат, с крепежни елементи </t>
  </si>
  <si>
    <t xml:space="preserve">Монтаж на кабелен разпределител хоризонтален за patch кабели за 19" шкаф  с min 6 кабелни скоби, с крепежни елементи </t>
  </si>
  <si>
    <t xml:space="preserve">Монтаж на рафт за RACK 19", 1Uр с крепежни елементи </t>
  </si>
  <si>
    <t xml:space="preserve">Монтаж на разклонител 19" 6x220V PWS с щифт,  1U, с превключвател и защита, с крепежни елементи </t>
  </si>
  <si>
    <t>ДЕМОНТАЖНИ РАБОТИ</t>
  </si>
  <si>
    <t>Табло  стоящо   с приблизителни  размери 1800/800/400мм с монтирана в него апаратура</t>
  </si>
  <si>
    <t>Табло  стенно  сприблизителни размери 600/600/300мм с монтирана в него апаратура</t>
  </si>
  <si>
    <t xml:space="preserve">Проводник тип СВТ </t>
  </si>
  <si>
    <t>ПОЖАРОИЗВЕСТИТЕЛНА ИНСТАЛАЦИЯ</t>
  </si>
  <si>
    <t xml:space="preserve">Доставка и монтаж на точков оптично димен адресируем датчик </t>
  </si>
  <si>
    <t xml:space="preserve">Доставка и монтаж на термичен  адресируем датчик </t>
  </si>
  <si>
    <t xml:space="preserve">Доставка и монтаж на пожароизвестителен бутон адресируем </t>
  </si>
  <si>
    <t>Сирена вътрешна с лампа с вградена акумулаторна батерия</t>
  </si>
  <si>
    <t>Сирена външна с лампа с вградена акумулаторна батерия</t>
  </si>
  <si>
    <t>Доставка и монтаж на кабел негорим с раб.темп 60" С J-Y(St)Y 2x0.8мм2</t>
  </si>
  <si>
    <t xml:space="preserve">Доставка и монтаж кабел СВТ 3х1.5мм2  </t>
  </si>
  <si>
    <t xml:space="preserve">Доставка и монтаж кабел СВТ 2х1.5мм2  </t>
  </si>
  <si>
    <t>Доставка и монтаж на термоустойчива РVС тръба Ф13</t>
  </si>
  <si>
    <t>Нападка на датчик</t>
  </si>
  <si>
    <t xml:space="preserve">Нападка на ръчен пожароизвестителен бутон </t>
  </si>
  <si>
    <t xml:space="preserve">Нападка на акустично алармено устройство </t>
  </si>
  <si>
    <t xml:space="preserve">Свързване и комплексни изпитания на противопожарните блокировки </t>
  </si>
  <si>
    <t xml:space="preserve">72 часови пробна експлоатация на пожароизвестителната инстлация </t>
  </si>
  <si>
    <t>СТОЙНОСТ СМР :</t>
  </si>
  <si>
    <t>ОБЩА СТОЙНОСТ, ЛЕВА БЕЗ ДДС :</t>
  </si>
  <si>
    <t>ДДС 20% :</t>
  </si>
  <si>
    <t>ОБЩА СТОЙНОСТ, ЛЕВА С ДДС :</t>
  </si>
  <si>
    <t>Ед. цена</t>
  </si>
  <si>
    <t>Стойност</t>
  </si>
  <si>
    <t>Участник: "ТИМБИЛД" ЕООД</t>
  </si>
  <si>
    <t>ВЪЗЛОЖИТЕЛ: Министерство на околната среда и водите /МОСВ/</t>
  </si>
  <si>
    <t>КОЛИЧЕСТВЕНО-СТОЙНОСТНА СМЕТКА</t>
  </si>
  <si>
    <t>Предмет на поръчката: „Проектиране и извършване на ремонтно-строителни и монтажни работи с цел промяна на предназначението на помещения в сутерена на административната сграда на МОСВ в гр. София, бул. „Княгиня Мария Луиза“ № 22 и обособяването на полифункционална конферентна зала“</t>
  </si>
  <si>
    <t>Стойност част Архитектура:</t>
  </si>
  <si>
    <t>Стойност проектиране и авторски надзор:</t>
  </si>
  <si>
    <t>Стойност част ВиК:</t>
  </si>
  <si>
    <t>Стойност част ОВК:</t>
  </si>
  <si>
    <t>Стойност част Електро:</t>
  </si>
  <si>
    <t>Наименование на дейностите</t>
  </si>
  <si>
    <t>СТРОИТЕЛНО-МОНТАЖНИ РАБОТИ</t>
  </si>
  <si>
    <t>ИЗГОТВЯНЕ НА ТЕХНИЧЕСКИ ИНВЕСТИЦИОНЕН ПРОЕКТ ПО ВСИЧКИ ЧАСТИ И ЗА ОСЪЩЕСТВЯВАНЕ НА АВТОРСКИ</t>
  </si>
  <si>
    <t>ПРОЕКТИРАНЕ НА ИНВЕСТИЦИОНЕН ПРОЕКТ ВЪВ ФАЗА ТЕХНИЧЕСКИ ПРОЕКТ ПО ВСИЧКИ ЧАСТИ</t>
  </si>
  <si>
    <t>Дата: 21.11.2017 г.</t>
  </si>
  <si>
    <t>Управител:</t>
  </si>
  <si>
    <t>Цветан Михов</t>
  </si>
  <si>
    <t>"ТИМБИЛ" ЕООД</t>
  </si>
  <si>
    <t>НОВИ КОЛИ ЧЕСТВА</t>
  </si>
  <si>
    <t>СТОЙНОСТ</t>
  </si>
  <si>
    <t xml:space="preserve">Демонтаж на стара вентилация </t>
  </si>
  <si>
    <t>мл</t>
  </si>
  <si>
    <t>Пробиване на отвори за вентилация 600/350</t>
  </si>
  <si>
    <t>Доставка и монтаж на щурцове</t>
  </si>
  <si>
    <t>Демонтаж на цокъл по мозайка</t>
  </si>
  <si>
    <t>Монтаж на метални конзоли за монитори</t>
  </si>
  <si>
    <t>Направа на армирана циментова замазка подове</t>
  </si>
  <si>
    <t>Прорязване на канали в под 14/120</t>
  </si>
  <si>
    <t>Замонолитване на канал под 14/120</t>
  </si>
  <si>
    <t>Прорязване на канали в подова настилка с асфалторежеща машина с размри 14/12</t>
  </si>
  <si>
    <t>Доставка и монтаж на метален подов каналс размери 100/100 двуредов</t>
  </si>
  <si>
    <t>Доставка и монтаж на подови кутии метални</t>
  </si>
  <si>
    <t>Доставка и монтаж на подов капак PVC</t>
  </si>
  <si>
    <t>Доставка и полагане на кабел мрежови FTP4x2x0.5mm2, Cat. 7</t>
  </si>
  <si>
    <t>Доставка и монтаж на метални конзоли за TV</t>
  </si>
  <si>
    <t>Направа на отвори за подови кутии</t>
  </si>
  <si>
    <t>ВЪЗЛОЖИТЕЛ: МИНИСТЕРСТВО НА ОКОЛНАТА СРЕДА И ВОДИТЕ</t>
  </si>
  <si>
    <t>ИЗПЪЛНИТЕЛ: "ТИМБИЛД" ЕООД</t>
  </si>
  <si>
    <t>Обект: „Проектиране и извършване на ремонтно-строителни и монтажни работи с цел промяна на предназначението на помещения в сутерена на административната сграда на МОСВ в гр. София, бул. „Княгиня Мария Луиза“ № 22 и обособяването на полифункционална конферентна зала“</t>
  </si>
  <si>
    <t>Пробиване на отвори 600/350</t>
  </si>
  <si>
    <t>Прокопаване на канал и измазване</t>
  </si>
  <si>
    <t>Доставка и монтаж на щурцове с размер 2.50 м</t>
  </si>
  <si>
    <t>Доставка и монтаж на щурцове с размер 1.20 м</t>
  </si>
  <si>
    <t>Демонтаж на цокъл от мозайка</t>
  </si>
  <si>
    <t>Доставка и полагане на армировъчна мрежа за замазка</t>
  </si>
  <si>
    <t>Доставка и монтаж на балатум</t>
  </si>
  <si>
    <t>Допълнителни работи</t>
  </si>
  <si>
    <t>Доставка и монтаж на НЖР 1300х320мм.</t>
  </si>
  <si>
    <t>Допълнителен тръбен път за климатични системи 54000BTU</t>
  </si>
  <si>
    <t>м.л.</t>
  </si>
  <si>
    <t xml:space="preserve">Доставка и монтаж на флексибъл ф250мм., изолиран </t>
  </si>
  <si>
    <t xml:space="preserve">Доставка и монтаж на флексибъл ф250мм., неизолиран </t>
  </si>
  <si>
    <t xml:space="preserve">Доставка и монтаж на флексибъл ф160мм., неизолиран </t>
  </si>
  <si>
    <t>Доставка и монтаж на регулираща клапа 600х200</t>
  </si>
  <si>
    <t>Доставка и монтаж на полипропиленова тръба    Ø25х3</t>
  </si>
  <si>
    <t>Доставка и монтаж на изолация “Армафлекс” или друга с подобни показатели с дебелина 20mm  върху тръба Ø25х3</t>
  </si>
  <si>
    <t xml:space="preserve">Доставка и монтаж на ППР кран ф25 </t>
  </si>
  <si>
    <t>Доставка и монтаж на ППР кран ф20</t>
  </si>
  <si>
    <t>Ремонт на спукана тръба</t>
  </si>
  <si>
    <t xml:space="preserve">к-т </t>
  </si>
  <si>
    <t>Демонтаж и монтаж на радиатори</t>
  </si>
  <si>
    <t>Преработване на тръби за радиатори</t>
  </si>
  <si>
    <t>Доставка и монтаж на електрически механизъм за отваряне и затваряне на прозорци</t>
  </si>
  <si>
    <t>м2</t>
  </si>
  <si>
    <t>м3</t>
  </si>
  <si>
    <t>Демонтажни работи</t>
  </si>
  <si>
    <t>демонтаж на моноблок</t>
  </si>
  <si>
    <t>демонтаж на всички видове мивки, вкл. сифона и конзолите</t>
  </si>
  <si>
    <t>демонтаж на подов сифон</t>
  </si>
  <si>
    <t>демонтиране на поцинковани тръби в сгради 1/2"</t>
  </si>
  <si>
    <t>демонтиране на поцинковани тръби в сгради 3/4"</t>
  </si>
  <si>
    <t>демонтаж на окачени тавани</t>
  </si>
  <si>
    <t>демонтаж на осветителни тела</t>
  </si>
  <si>
    <t>Демонтаж на ключове и контакти</t>
  </si>
  <si>
    <t>Демонтаж на електрическа инсталация</t>
  </si>
  <si>
    <t>демонтаж на настилки и облицовки в помещенията</t>
  </si>
  <si>
    <t xml:space="preserve">демонтаж на батерии и санитарен фаянс </t>
  </si>
  <si>
    <t>демонтаж на чугунени радиатори до 10 прешлена</t>
  </si>
  <si>
    <t>Демонтаж на лира стоманена, Н=2,00м</t>
  </si>
  <si>
    <t xml:space="preserve">демонтиране на стоманени тръби 1/2" за отоплителна инсталация в сгради </t>
  </si>
  <si>
    <t xml:space="preserve">демонтиране на стоманени тръби 3/4" за отоплителна инсталация в сгради </t>
  </si>
  <si>
    <t xml:space="preserve">демонтаж на врати </t>
  </si>
  <si>
    <t xml:space="preserve">демонтаж на канализационни тръби – вертикални каменинови и хоризонтални ПВЦ щрангове </t>
  </si>
  <si>
    <t xml:space="preserve">очукване на мазилки по стени </t>
  </si>
  <si>
    <t xml:space="preserve">очукване на подови замазки </t>
  </si>
  <si>
    <t>Архитектурно-строителни и ВиК работи</t>
  </si>
  <si>
    <t>доставка и монтаж на подов сифон</t>
  </si>
  <si>
    <t>Доставка и монтаж на канализационно отклонение за подов сифон ф32, вкл фитинги</t>
  </si>
  <si>
    <t>Доставка и монтаж канализационни отклонения за мивки ф32, вкл. фитинги</t>
  </si>
  <si>
    <t>Доставка и монтаж на вертикални канализационни клонове ПВЦ ф110, вкл фитинги и меки връзки</t>
  </si>
  <si>
    <t>Доставка и монтаж на вертикални щрангове за отопление – полипропилен тип „стаби“ с алуминиева вложка, ф40, вкл. фитинги</t>
  </si>
  <si>
    <t>Доставка и монтаж на хоризонтални щрангове за отопление – полипропилен тип „стаби“ с алуминиева вложка, ф20, вкл. фитинги</t>
  </si>
  <si>
    <t>Доставка и монтаж на метални укрепители с гумена вложка за вертикални щрангове за водопровод, канализация и отоплителние</t>
  </si>
  <si>
    <t>Направа на лампен излаз до 6,00 л.м., вкл. гофрирана тръба ф16, разклонителни кутии и конзоли</t>
  </si>
  <si>
    <t>Направа на контактен излаз до 6,00 л.м., вкл. гофрирана тръба ф16, разклонителни кутии и конзоли</t>
  </si>
  <si>
    <t xml:space="preserve">Полагане на варо-циментова мазилка по стени </t>
  </si>
  <si>
    <t>Обръщане на мазилка по стени около прозорци и врати</t>
  </si>
  <si>
    <t xml:space="preserve">полагане на изравнителна замазка по подове, max.d=10 см. </t>
  </si>
  <si>
    <t>Доставка и монтаж на гранитогрес по под, вкл. фугиране</t>
  </si>
  <si>
    <t>Доставка и монтаж на фаянс по стени до Н=2,20м, вкл. фугиране</t>
  </si>
  <si>
    <t>Облицовка с фаянс около прозорци и врати и кутии с периметър до 80см</t>
  </si>
  <si>
    <t>Доставка и монтаж на ъглови лайсни за фаянс</t>
  </si>
  <si>
    <t>Доставка и монтаж на ъглови лайсни – гипсова шпакловка</t>
  </si>
  <si>
    <t>Полагане на грунд по стени</t>
  </si>
  <si>
    <t>Латексово боядисване по стени, двукратно</t>
  </si>
  <si>
    <t>Доставка и монтаж на ал. отоплителни тела-лири Н=180 см., 2 ребра, вкл фитинги и крепежни елементи</t>
  </si>
  <si>
    <t>Доставка и монтаж на ал. отоплително тяло – радиатор, Н=600мм, 7 ребра, вкл. фитинги и крепежни елементи</t>
  </si>
  <si>
    <t>Доставка и монтаж на окачени тавани тип Армстронг</t>
  </si>
  <si>
    <t>Доставка и монтаж на осветителни тела за вграждане в окачен таван, 60х60см, 4х9W, LED, IP21, без капак, с огледален рефлектор</t>
  </si>
  <si>
    <t>Доставка и монтаж на моноблок, вкл. спирателна арматура</t>
  </si>
  <si>
    <t>Доставка и монтаж на полупорцеланова мивка – среден формат, вкл. конзоли и сифон</t>
  </si>
  <si>
    <t>Доставка и монтаж на батерия за мивка - стенна</t>
  </si>
  <si>
    <t>Доставка и монтаж на ключове и контакти</t>
  </si>
  <si>
    <t>Доставка и монтаж на алуминиеви врати</t>
  </si>
  <si>
    <t>Доставка и монтаж на ПВЦ прозорец, 60х40см, четирикамерен профил, стъклопакет бяло-бяло</t>
  </si>
  <si>
    <t>извозване на строителни отпадъци</t>
  </si>
  <si>
    <t>-         70х200</t>
  </si>
  <si>
    <t>-         85х(200+100)</t>
  </si>
  <si>
    <t>компл</t>
  </si>
  <si>
    <t>ед. мярка</t>
  </si>
  <si>
    <t>количество</t>
  </si>
  <si>
    <t>КАБИНЕТ ГЛАВЕН ДИРЕКТОР ОПОС</t>
  </si>
  <si>
    <t>демонтаж на душкабина</t>
  </si>
  <si>
    <t>демонтаж на кухненски шкаф с мивка</t>
  </si>
  <si>
    <t>ч/ч</t>
  </si>
  <si>
    <t>разглабяне и пренасяне на мебели</t>
  </si>
  <si>
    <t>демонтаж на подови первази</t>
  </si>
  <si>
    <t>л.м.</t>
  </si>
  <si>
    <t>демонтаж на настилки и облицовки в баня</t>
  </si>
  <si>
    <t>Доставка и монтаж на фаянс по стени до Н=2,20м, вкл. фриз-7,80л.м. и фугиране</t>
  </si>
  <si>
    <t>изкърпване на гипсова мазилка по стени и тавани</t>
  </si>
  <si>
    <t>Доставка и монтаж на окачени тавани тип Хънтър Дъглас - лукс</t>
  </si>
  <si>
    <t>обратен монтаж на демонтирани осветителни тела за вграждане в окачен таван</t>
  </si>
  <si>
    <t>Доставка и монтаж на батерия за мивка - седяща</t>
  </si>
  <si>
    <t>доставка и монтаж на душ батерия</t>
  </si>
  <si>
    <t>циклене на дъбов паркет</t>
  </si>
  <si>
    <t>лакиране на дъбов паркет, реактивен лак, висока износоустойчивост</t>
  </si>
  <si>
    <t>доставка и монтаж на дървени подови первази</t>
  </si>
  <si>
    <t>шлайфане на мозайка - кухня</t>
  </si>
  <si>
    <t>ХОРИЗОНТАЛНИ ВОДОПРОВОДНИ ЩРАНГОВЕ В СУТЕРЕН НА СГРАДАТА</t>
  </si>
  <si>
    <t>ФОАЙЕ ПЪРВИ ЕТАЖ</t>
  </si>
  <si>
    <t>Архитектурно-строителни работи</t>
  </si>
  <si>
    <t>изкърпване на стени и тавани - гипсова шпакловка</t>
  </si>
  <si>
    <t>изкърпване на гипсови орнаменти по таван</t>
  </si>
  <si>
    <t>подготовка стени и тавани за латекс</t>
  </si>
  <si>
    <t>латексово боядисване на стени</t>
  </si>
  <si>
    <t>латексово боядисване на тавани</t>
  </si>
  <si>
    <t>латексово боядисване на орнаменти таван</t>
  </si>
  <si>
    <t>шлайфане и полиране на мозаечна настилка фоайе</t>
  </si>
  <si>
    <t>монтаж на осветителни тела, ключове и контакти</t>
  </si>
  <si>
    <t>Демонтажни, ВиК и Архитектурно-строителни работи</t>
  </si>
  <si>
    <t>демонтаж на стоманени тръби до ф88,9 - студена, топла и циркулационна вода, включително фитинги и спирателни кранове</t>
  </si>
  <si>
    <t>Доставка и монтаж на водопроводни отклонения – хоризонтални щрангове за топла и студена вода, полипропилен тип „стаби“ ф20, включително фитинги</t>
  </si>
  <si>
    <t>демонтаж на окачен таван - за повторен монтаж</t>
  </si>
  <si>
    <t>прорязване на отвор във тухлена стена - зала партер и кухня кабинет министър</t>
  </si>
  <si>
    <t>измазване на отвор в зала партер и кухня министър</t>
  </si>
  <si>
    <t>шпакловка отвор в зала партер и кухня министър</t>
  </si>
  <si>
    <t>латексово боядисване на стена зала партер</t>
  </si>
  <si>
    <t>монтаж на окачен таван зала партер</t>
  </si>
  <si>
    <t>КОНФЕРЕНТА ЗАЛА ПАРТЕР</t>
  </si>
  <si>
    <t>изкърпване на стени - гипсова шпакловка</t>
  </si>
  <si>
    <t>подготовка стени за латекс</t>
  </si>
  <si>
    <t>демонтаж на вградени ЛОТ 4х18W</t>
  </si>
  <si>
    <t>демонтаж на радиаторни решетки с Н=80см</t>
  </si>
  <si>
    <t>доставка и монтаж на радиаторни решетки, тава от перфорирана алуминиева ламарина d=1,5мм, перфорация - квадрат с р-ри 15х15мм, включително стойки и крепежни елементи</t>
  </si>
  <si>
    <t>доставка и монтаж на конструкция за укрепване</t>
  </si>
  <si>
    <t>кг</t>
  </si>
  <si>
    <t>доставка и монтаж на топлоизолация 13мм от микропореста гума за тръба DN25</t>
  </si>
  <si>
    <t>доставка и монтаж на топлоизолация 13мм от микропореста гума за тръба DN32</t>
  </si>
  <si>
    <t>доставка и монтаж на топлоизолация 13мм от микропореста гума за тръба DN40</t>
  </si>
  <si>
    <t>доставка и монтаж на топлоизолация 13мм от микропореста гума за тръба DN50</t>
  </si>
  <si>
    <t>доставка и монтаж за кухненски шкаф с мивка - 240см, долен ред</t>
  </si>
  <si>
    <t>доставка и монтаж на LED осветителни тела 4x9W, 4500K, IP21, с рефлектор, без капак</t>
  </si>
  <si>
    <t>ДДС 20%</t>
  </si>
  <si>
    <t>демонтаж на ключове и контакти за повторен монтаж</t>
  </si>
  <si>
    <t xml:space="preserve">Доставка и монтаж на осветителни тела за вграждане в окачен таван, 9W, LED - тип луна, IP21 </t>
  </si>
  <si>
    <t>доставка и монтаж на нов окачен таван, пано 60х60см, носещи профили - открити</t>
  </si>
  <si>
    <t>КАБИНЕТИ ПЪРВИ ЕТАЖ</t>
  </si>
  <si>
    <t>Полагане на грунд по стени и тавани</t>
  </si>
  <si>
    <t>Латексово боядисване по тавани, двукратно</t>
  </si>
  <si>
    <t>доставка и монтаж на ламинирана подова настилка, мин. 10мм, клас на износоустойчивост 34, АС5, включително подпаркетна настилка 5мм</t>
  </si>
  <si>
    <t>ЗАЛА ПЪРВИ ЕТАЖ</t>
  </si>
  <si>
    <t>доставка и монтаж на полипропиленова тръба тип "стаби", DN32, студена, топла или циркулационна вода</t>
  </si>
  <si>
    <t>доставка и монтаж на полипропиленова тръба тип "стаби", DN25,  студена, топла или циркулационна вода</t>
  </si>
  <si>
    <t>доставка и монтаж на полипропиленова тръба тип "стаби", DN40,  студена, топла или циркулационна вода</t>
  </si>
  <si>
    <t>доставка и монтаж на полипропиленова тръба тип "стаби", DN50,  студена, топла или циркулационна вода</t>
  </si>
  <si>
    <t>доставка и монтаж на спирателен кран с изпразнител за полипропиленова тръба тип "стаби", DN50,  студена, топла или циркулационна вода</t>
  </si>
  <si>
    <t>доставка и монтаж на спирателен кран с изпразнител за полипропиленова тръба тип "стаби", DN25,  студена, топла или циркулационна вода</t>
  </si>
  <si>
    <t>прорязване на отвор във тухлена стена - колона за ремонт вертикален канализационен щранг  зала партер</t>
  </si>
  <si>
    <t>ремонт на вертикален канализационен щранг, ПВЦ ф160</t>
  </si>
  <si>
    <t>зазиждане на отвор в тухлена зидария - зала партер</t>
  </si>
  <si>
    <t>демонтаж на всички видове мивки, вкл. сифона и конзолите - санитарни възли и стаи по етажите</t>
  </si>
  <si>
    <t>доставка и монтаж на обшивка от гипсокартон, предстенна обшивка по стаи, 2,50 кв.м./бр, вкл. ПВЦ завършващи лайсни, шпакловка, шлайфане и латекс</t>
  </si>
  <si>
    <t>Доставка и монтаж на цокъл от гранитогрес, вкл. фугиране</t>
  </si>
  <si>
    <t>възстановяване на "куфари" от окачен таван тип "Хънтър Дъглас"</t>
  </si>
  <si>
    <t>демонтаж на "куфари" от окачен таван тип "Хънтър Дъглас" със запазване за повторен монтаж</t>
  </si>
  <si>
    <t>доставка и монтаж на канализационни тръби – вертикални ПВЦ щрангове, Ф160 вкл. фасонни части и фитинги за монтаж</t>
  </si>
  <si>
    <t xml:space="preserve">Доставка и монтаж на водопроводни отклонения – вертикални щрангове за студена, топла или циркулационна вода, полипропилен тип „стаби“ ф40, включително фитинги </t>
  </si>
  <si>
    <t>Доставка и монтаж на водопроводни отклонения – хоризонтални щрангове за студена или топла вода, полипропилен тип „стаби“ ф20, включително фитинги</t>
  </si>
  <si>
    <t>доставка и монтаж на спирателен кран с изпразнител за полипропиленова тръба тип "стаби", DN32, студена, топла или циркулационна вода</t>
  </si>
  <si>
    <t>л.м</t>
  </si>
  <si>
    <t>Обща стойност за обекта OP1 - ул. Уилям Гладстон № 67</t>
  </si>
  <si>
    <t>Непредвидени разходи 5% върху общата стойност за обекта</t>
  </si>
  <si>
    <t>Обща сума от общата стойност за обекта с включени непредвидени разходи</t>
  </si>
  <si>
    <t>Обща сума от общата стойност за обекта с включени непредвидени с ДДС</t>
  </si>
  <si>
    <t>Вид СМР/СРР</t>
  </si>
  <si>
    <t>ед.цена без ДДС</t>
  </si>
  <si>
    <t>стойност без ДДС</t>
  </si>
  <si>
    <t>Доставка и монтаж на двуконтурна, индиректна, абонатна станция със секция за БГВ, пластинчати топлообменници, отоплителна мощност 150 kW, БГВ – 50 kW, вкл. допълнително табло за управление на подаването на топлоносител в съответствие с външната температура, напълно оборудван радпределителен център (разпределителен/събирателен колектор), циркулационни помпи</t>
  </si>
  <si>
    <r>
      <rPr>
        <b/>
        <sz val="11"/>
        <color theme="1"/>
        <rFont val="Calibri"/>
        <family val="2"/>
        <charset val="204"/>
        <scheme val="minor"/>
      </rPr>
      <t>Обществена поръчка с предмет: „Извършване  на  ремонтно-строителни дейности в административни сгради, стопанисвани и управлявани от Министерство на околната среда и водите“, с включени две обособени позиции - за Обособена позиция №1: „Ремонтно-строителни дейности за обект намиращ се в град София, ул. Уилям Гладстон № 67“
РЕДАКТИРАНО Приложение №5А</t>
    </r>
    <r>
      <rPr>
        <sz val="11"/>
        <color theme="1"/>
        <rFont val="Calibri"/>
        <family val="2"/>
        <charset val="204"/>
        <scheme val="minor"/>
      </rPr>
      <t xml:space="preserve"> - </t>
    </r>
    <r>
      <rPr>
        <b/>
        <sz val="11"/>
        <color theme="1"/>
        <rFont val="Calibri"/>
        <family val="2"/>
        <charset val="204"/>
        <scheme val="minor"/>
      </rPr>
      <t>Количествено-стойностна сметка за предвидените СРР/СМР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</si>
</sst>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лв.&quot;_-;\-* #,##0.00\ &quot;лв.&quot;_-;_-* &quot;-&quot;??\ &quot;лв.&quot;_-;_-@_-"/>
    <numFmt numFmtId="164" formatCode="#,##0.0000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3B3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4" fontId="21" fillId="0" borderId="0" applyFont="0" applyFill="0" applyBorder="0" applyAlignment="0" applyProtection="0"/>
  </cellStyleXfs>
  <cellXfs count="331">
    <xf numFmtId="0" fontId="0" fillId="0" borderId="0" xfId="0"/>
    <xf numFmtId="0" fontId="3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4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vertical="top" wrapText="1"/>
    </xf>
    <xf numFmtId="4" fontId="5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top" wrapText="1"/>
    </xf>
    <xf numFmtId="4" fontId="6" fillId="3" borderId="1" xfId="0" applyNumberFormat="1" applyFont="1" applyFill="1" applyBorder="1" applyAlignment="1">
      <alignment horizontal="right" vertical="top" wrapText="1"/>
    </xf>
    <xf numFmtId="4" fontId="5" fillId="3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vertical="top" wrapText="1"/>
    </xf>
    <xf numFmtId="0" fontId="6" fillId="0" borderId="1" xfId="1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left" vertical="top" wrapText="1"/>
    </xf>
    <xf numFmtId="4" fontId="3" fillId="4" borderId="1" xfId="0" applyNumberFormat="1" applyFont="1" applyFill="1" applyBorder="1" applyAlignment="1">
      <alignment horizontal="right" vertical="top" wrapText="1"/>
    </xf>
    <xf numFmtId="4" fontId="3" fillId="4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left" vertical="top" wrapText="1"/>
    </xf>
    <xf numFmtId="4" fontId="4" fillId="5" borderId="1" xfId="0" applyNumberFormat="1" applyFont="1" applyFill="1" applyBorder="1" applyAlignment="1">
      <alignment horizontal="right" vertical="top" wrapText="1"/>
    </xf>
    <xf numFmtId="4" fontId="6" fillId="5" borderId="1" xfId="0" applyNumberFormat="1" applyFont="1" applyFill="1" applyBorder="1" applyAlignment="1">
      <alignment vertical="top" wrapText="1"/>
    </xf>
    <xf numFmtId="4" fontId="6" fillId="0" borderId="0" xfId="0" applyNumberFormat="1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6" fillId="0" borderId="1" xfId="2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1" xfId="2" applyFont="1" applyFill="1" applyBorder="1" applyAlignment="1">
      <alignment horizontal="center" vertical="top" wrapText="1"/>
    </xf>
    <xf numFmtId="4" fontId="6" fillId="0" borderId="1" xfId="2" applyNumberFormat="1" applyFont="1" applyFill="1" applyBorder="1" applyAlignment="1">
      <alignment horizontal="right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top" wrapText="1"/>
    </xf>
    <xf numFmtId="4" fontId="6" fillId="0" borderId="1" xfId="0" applyNumberFormat="1" applyFont="1" applyFill="1" applyBorder="1" applyAlignment="1" applyProtection="1">
      <alignment vertical="top" wrapText="1"/>
    </xf>
    <xf numFmtId="4" fontId="6" fillId="0" borderId="0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4" fontId="6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center" vertical="top" wrapText="1"/>
    </xf>
    <xf numFmtId="0" fontId="10" fillId="7" borderId="1" xfId="0" applyFont="1" applyFill="1" applyBorder="1" applyAlignment="1">
      <alignment horizontal="left" vertical="top" wrapText="1"/>
    </xf>
    <xf numFmtId="4" fontId="6" fillId="7" borderId="1" xfId="0" applyNumberFormat="1" applyFont="1" applyFill="1" applyBorder="1" applyAlignment="1">
      <alignment horizontal="right" vertical="top" wrapText="1"/>
    </xf>
    <xf numFmtId="4" fontId="6" fillId="7" borderId="1" xfId="0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top" wrapText="1"/>
    </xf>
    <xf numFmtId="0" fontId="12" fillId="7" borderId="1" xfId="1" applyFont="1" applyFill="1" applyBorder="1" applyAlignment="1">
      <alignment vertical="top" wrapText="1"/>
    </xf>
    <xf numFmtId="4" fontId="12" fillId="7" borderId="1" xfId="0" applyNumberFormat="1" applyFont="1" applyFill="1" applyBorder="1" applyAlignment="1">
      <alignment horizontal="right" vertical="top" wrapText="1"/>
    </xf>
    <xf numFmtId="4" fontId="3" fillId="7" borderId="1" xfId="0" applyNumberFormat="1" applyFont="1" applyFill="1" applyBorder="1" applyAlignment="1">
      <alignment vertical="top" wrapText="1"/>
    </xf>
    <xf numFmtId="0" fontId="3" fillId="7" borderId="1" xfId="0" applyFont="1" applyFill="1" applyBorder="1" applyAlignment="1">
      <alignment horizontal="center" vertical="top" wrapText="1"/>
    </xf>
    <xf numFmtId="4" fontId="3" fillId="7" borderId="1" xfId="0" applyNumberFormat="1" applyFont="1" applyFill="1" applyBorder="1" applyAlignment="1">
      <alignment horizontal="right" vertical="top" wrapText="1"/>
    </xf>
    <xf numFmtId="0" fontId="2" fillId="6" borderId="1" xfId="0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horizontal="left" vertical="top" wrapText="1"/>
    </xf>
    <xf numFmtId="4" fontId="4" fillId="6" borderId="1" xfId="0" applyNumberFormat="1" applyFont="1" applyFill="1" applyBorder="1" applyAlignment="1">
      <alignment horizontal="right" vertical="top" wrapText="1"/>
    </xf>
    <xf numFmtId="4" fontId="8" fillId="6" borderId="1" xfId="0" applyNumberFormat="1" applyFont="1" applyFill="1" applyBorder="1" applyAlignment="1">
      <alignment vertical="top" wrapText="1"/>
    </xf>
    <xf numFmtId="4" fontId="4" fillId="6" borderId="1" xfId="0" applyNumberFormat="1" applyFont="1" applyFill="1" applyBorder="1" applyAlignment="1">
      <alignment horizontal="center" vertical="top" wrapText="1"/>
    </xf>
    <xf numFmtId="4" fontId="8" fillId="6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horizontal="center" vertical="top" wrapText="1"/>
    </xf>
    <xf numFmtId="0" fontId="12" fillId="8" borderId="1" xfId="0" applyFont="1" applyFill="1" applyBorder="1" applyAlignment="1">
      <alignment vertical="top" wrapText="1"/>
    </xf>
    <xf numFmtId="4" fontId="5" fillId="7" borderId="1" xfId="0" applyNumberFormat="1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4" fontId="14" fillId="0" borderId="1" xfId="0" applyNumberFormat="1" applyFont="1" applyBorder="1" applyAlignment="1">
      <alignment vertical="top" wrapText="1"/>
    </xf>
    <xf numFmtId="0" fontId="14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left" vertical="top" wrapText="1"/>
    </xf>
    <xf numFmtId="4" fontId="14" fillId="9" borderId="1" xfId="0" applyNumberFormat="1" applyFont="1" applyFill="1" applyBorder="1" applyAlignment="1">
      <alignment vertical="top" wrapText="1"/>
    </xf>
    <xf numFmtId="4" fontId="2" fillId="0" borderId="0" xfId="0" applyNumberFormat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8" fillId="0" borderId="4" xfId="0" applyNumberFormat="1" applyFont="1" applyFill="1" applyBorder="1" applyAlignment="1">
      <alignment horizontal="center" vertical="top" wrapText="1"/>
    </xf>
    <xf numFmtId="4" fontId="8" fillId="0" borderId="5" xfId="0" applyNumberFormat="1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center" vertical="top" wrapText="1"/>
    </xf>
    <xf numFmtId="4" fontId="8" fillId="6" borderId="7" xfId="0" applyNumberFormat="1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4" fontId="5" fillId="0" borderId="7" xfId="0" applyNumberFormat="1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vertical="top" wrapText="1"/>
    </xf>
    <xf numFmtId="4" fontId="2" fillId="6" borderId="7" xfId="0" applyNumberFormat="1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/>
    </xf>
    <xf numFmtId="4" fontId="5" fillId="2" borderId="7" xfId="0" applyNumberFormat="1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center" vertical="top" wrapText="1"/>
    </xf>
    <xf numFmtId="4" fontId="6" fillId="0" borderId="7" xfId="0" applyNumberFormat="1" applyFont="1" applyFill="1" applyBorder="1" applyAlignment="1">
      <alignment vertical="top" wrapText="1"/>
    </xf>
    <xf numFmtId="0" fontId="6" fillId="7" borderId="6" xfId="0" applyFont="1" applyFill="1" applyBorder="1" applyAlignment="1">
      <alignment horizontal="center" vertical="top" wrapText="1"/>
    </xf>
    <xf numFmtId="4" fontId="4" fillId="7" borderId="7" xfId="0" applyNumberFormat="1" applyFont="1" applyFill="1" applyBorder="1" applyAlignment="1">
      <alignment vertical="top" wrapText="1"/>
    </xf>
    <xf numFmtId="0" fontId="5" fillId="3" borderId="6" xfId="0" applyFont="1" applyFill="1" applyBorder="1" applyAlignment="1">
      <alignment horizontal="center" vertical="top" wrapText="1"/>
    </xf>
    <xf numFmtId="4" fontId="5" fillId="3" borderId="7" xfId="0" applyNumberFormat="1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center" vertical="top" wrapText="1"/>
    </xf>
    <xf numFmtId="0" fontId="11" fillId="7" borderId="6" xfId="0" applyFont="1" applyFill="1" applyBorder="1" applyAlignment="1">
      <alignment horizontal="center" vertical="top" wrapText="1"/>
    </xf>
    <xf numFmtId="4" fontId="2" fillId="7" borderId="7" xfId="0" applyNumberFormat="1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4" fontId="5" fillId="4" borderId="7" xfId="0" applyNumberFormat="1" applyFont="1" applyFill="1" applyBorder="1" applyAlignment="1">
      <alignment vertical="top" wrapText="1"/>
    </xf>
    <xf numFmtId="0" fontId="3" fillId="7" borderId="6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horizontal="center" vertical="top" wrapText="1"/>
    </xf>
    <xf numFmtId="4" fontId="5" fillId="5" borderId="7" xfId="0" applyNumberFormat="1" applyFont="1" applyFill="1" applyBorder="1" applyAlignment="1">
      <alignment vertical="top" wrapText="1"/>
    </xf>
    <xf numFmtId="0" fontId="9" fillId="0" borderId="6" xfId="0" applyFont="1" applyFill="1" applyBorder="1" applyAlignment="1">
      <alignment horizontal="center" vertical="top" wrapText="1"/>
    </xf>
    <xf numFmtId="0" fontId="5" fillId="7" borderId="6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4" fontId="3" fillId="0" borderId="7" xfId="0" applyNumberFormat="1" applyFont="1" applyBorder="1" applyAlignment="1">
      <alignment vertical="top" wrapText="1"/>
    </xf>
    <xf numFmtId="0" fontId="14" fillId="9" borderId="6" xfId="0" applyFont="1" applyFill="1" applyBorder="1" applyAlignment="1">
      <alignment vertical="top" wrapText="1"/>
    </xf>
    <xf numFmtId="4" fontId="15" fillId="9" borderId="7" xfId="0" applyNumberFormat="1" applyFont="1" applyFill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4" fontId="14" fillId="0" borderId="7" xfId="0" applyNumberFormat="1" applyFont="1" applyBorder="1" applyAlignment="1">
      <alignment vertical="top" wrapText="1"/>
    </xf>
    <xf numFmtId="0" fontId="14" fillId="9" borderId="8" xfId="0" applyFont="1" applyFill="1" applyBorder="1" applyAlignment="1">
      <alignment vertical="top" wrapText="1"/>
    </xf>
    <xf numFmtId="0" fontId="14" fillId="9" borderId="9" xfId="0" applyFont="1" applyFill="1" applyBorder="1" applyAlignment="1">
      <alignment vertical="top" wrapText="1"/>
    </xf>
    <xf numFmtId="4" fontId="14" fillId="9" borderId="9" xfId="0" applyNumberFormat="1" applyFont="1" applyFill="1" applyBorder="1" applyAlignment="1">
      <alignment vertical="top" wrapText="1"/>
    </xf>
    <xf numFmtId="4" fontId="14" fillId="9" borderId="10" xfId="0" applyNumberFormat="1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vertical="top" wrapText="1"/>
    </xf>
    <xf numFmtId="4" fontId="6" fillId="0" borderId="12" xfId="0" applyNumberFormat="1" applyFont="1" applyFill="1" applyBorder="1" applyAlignment="1">
      <alignment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center" vertical="top" wrapText="1"/>
    </xf>
    <xf numFmtId="4" fontId="3" fillId="0" borderId="9" xfId="0" applyNumberFormat="1" applyFont="1" applyFill="1" applyBorder="1" applyAlignment="1">
      <alignment horizontal="right" vertical="top" wrapText="1"/>
    </xf>
    <xf numFmtId="4" fontId="3" fillId="0" borderId="9" xfId="0" applyNumberFormat="1" applyFont="1" applyFill="1" applyBorder="1" applyAlignment="1">
      <alignment vertical="top" wrapText="1"/>
    </xf>
    <xf numFmtId="4" fontId="6" fillId="0" borderId="10" xfId="0" applyNumberFormat="1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0" fontId="3" fillId="0" borderId="13" xfId="0" applyFont="1" applyFill="1" applyBorder="1" applyAlignment="1">
      <alignment horizontal="center" vertical="top" wrapText="1"/>
    </xf>
    <xf numFmtId="4" fontId="3" fillId="0" borderId="14" xfId="0" applyNumberFormat="1" applyFont="1" applyFill="1" applyBorder="1" applyAlignment="1">
      <alignment vertical="top" wrapText="1"/>
    </xf>
    <xf numFmtId="4" fontId="6" fillId="0" borderId="15" xfId="0" applyNumberFormat="1" applyFont="1" applyFill="1" applyBorder="1" applyAlignment="1">
      <alignment vertical="top" wrapText="1"/>
    </xf>
    <xf numFmtId="4" fontId="6" fillId="0" borderId="6" xfId="0" applyNumberFormat="1" applyFont="1" applyFill="1" applyBorder="1" applyAlignment="1">
      <alignment horizontal="right" vertical="top" wrapText="1"/>
    </xf>
    <xf numFmtId="4" fontId="4" fillId="0" borderId="6" xfId="0" applyNumberFormat="1" applyFont="1" applyFill="1" applyBorder="1" applyAlignment="1">
      <alignment horizontal="right" vertical="top" wrapText="1"/>
    </xf>
    <xf numFmtId="4" fontId="12" fillId="7" borderId="6" xfId="0" applyNumberFormat="1" applyFont="1" applyFill="1" applyBorder="1" applyAlignment="1">
      <alignment horizontal="right" vertical="top" wrapText="1"/>
    </xf>
    <xf numFmtId="4" fontId="4" fillId="5" borderId="6" xfId="0" applyNumberFormat="1" applyFont="1" applyFill="1" applyBorder="1" applyAlignment="1">
      <alignment horizontal="right" vertical="top" wrapText="1"/>
    </xf>
    <xf numFmtId="4" fontId="6" fillId="0" borderId="6" xfId="2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vertical="top" wrapText="1"/>
    </xf>
    <xf numFmtId="4" fontId="4" fillId="6" borderId="3" xfId="0" applyNumberFormat="1" applyFont="1" applyFill="1" applyBorder="1" applyAlignment="1">
      <alignment horizontal="center" vertical="top" wrapText="1"/>
    </xf>
    <xf numFmtId="4" fontId="4" fillId="6" borderId="5" xfId="0" applyNumberFormat="1" applyFont="1" applyFill="1" applyBorder="1" applyAlignment="1">
      <alignment vertical="top" wrapText="1"/>
    </xf>
    <xf numFmtId="4" fontId="6" fillId="0" borderId="6" xfId="0" applyNumberFormat="1" applyFont="1" applyFill="1" applyBorder="1" applyAlignment="1">
      <alignment vertical="top" wrapText="1"/>
    </xf>
    <xf numFmtId="164" fontId="6" fillId="0" borderId="6" xfId="0" applyNumberFormat="1" applyFont="1" applyFill="1" applyBorder="1" applyAlignment="1">
      <alignment vertical="top" wrapText="1"/>
    </xf>
    <xf numFmtId="4" fontId="4" fillId="0" borderId="7" xfId="0" applyNumberFormat="1" applyFont="1" applyFill="1" applyBorder="1" applyAlignment="1">
      <alignment vertical="top" wrapText="1"/>
    </xf>
    <xf numFmtId="4" fontId="6" fillId="4" borderId="6" xfId="0" applyNumberFormat="1" applyFont="1" applyFill="1" applyBorder="1" applyAlignment="1">
      <alignment horizontal="right" vertical="top" wrapText="1"/>
    </xf>
    <xf numFmtId="4" fontId="6" fillId="7" borderId="6" xfId="0" applyNumberFormat="1" applyFont="1" applyFill="1" applyBorder="1" applyAlignment="1">
      <alignment horizontal="right"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4" fontId="4" fillId="0" borderId="7" xfId="0" applyNumberFormat="1" applyFont="1" applyBorder="1" applyAlignment="1">
      <alignment vertical="top" wrapText="1"/>
    </xf>
    <xf numFmtId="4" fontId="4" fillId="7" borderId="7" xfId="0" applyNumberFormat="1" applyFont="1" applyFill="1" applyBorder="1" applyAlignment="1">
      <alignment horizontal="right" vertical="top" wrapText="1"/>
    </xf>
    <xf numFmtId="4" fontId="6" fillId="4" borderId="7" xfId="0" applyNumberFormat="1" applyFont="1" applyFill="1" applyBorder="1" applyAlignment="1">
      <alignment horizontal="right" vertical="top" wrapText="1"/>
    </xf>
    <xf numFmtId="4" fontId="4" fillId="5" borderId="7" xfId="0" applyNumberFormat="1" applyFont="1" applyFill="1" applyBorder="1" applyAlignment="1">
      <alignment horizontal="right" vertical="top" wrapText="1"/>
    </xf>
    <xf numFmtId="0" fontId="6" fillId="7" borderId="6" xfId="0" applyFont="1" applyFill="1" applyBorder="1" applyAlignment="1">
      <alignment vertical="top" wrapText="1"/>
    </xf>
    <xf numFmtId="4" fontId="6" fillId="7" borderId="6" xfId="0" applyNumberFormat="1" applyFont="1" applyFill="1" applyBorder="1" applyAlignment="1">
      <alignment vertical="top" wrapText="1"/>
    </xf>
    <xf numFmtId="4" fontId="6" fillId="6" borderId="7" xfId="0" applyNumberFormat="1" applyFont="1" applyFill="1" applyBorder="1" applyAlignment="1">
      <alignment vertical="top" wrapText="1"/>
    </xf>
    <xf numFmtId="4" fontId="6" fillId="3" borderId="6" xfId="0" applyNumberFormat="1" applyFont="1" applyFill="1" applyBorder="1" applyAlignment="1">
      <alignment vertical="top" wrapText="1"/>
    </xf>
    <xf numFmtId="4" fontId="6" fillId="3" borderId="7" xfId="0" applyNumberFormat="1" applyFont="1" applyFill="1" applyBorder="1" applyAlignment="1">
      <alignment vertical="top" wrapText="1"/>
    </xf>
    <xf numFmtId="164" fontId="6" fillId="6" borderId="6" xfId="0" applyNumberFormat="1" applyFont="1" applyFill="1" applyBorder="1" applyAlignment="1">
      <alignment vertical="top" wrapText="1"/>
    </xf>
    <xf numFmtId="4" fontId="6" fillId="2" borderId="6" xfId="0" applyNumberFormat="1" applyFont="1" applyFill="1" applyBorder="1" applyAlignment="1">
      <alignment vertical="top" wrapText="1"/>
    </xf>
    <xf numFmtId="4" fontId="6" fillId="2" borderId="7" xfId="0" applyNumberFormat="1" applyFont="1" applyFill="1" applyBorder="1" applyAlignment="1">
      <alignment vertical="top" wrapText="1"/>
    </xf>
    <xf numFmtId="4" fontId="14" fillId="9" borderId="6" xfId="0" applyNumberFormat="1" applyFont="1" applyFill="1" applyBorder="1" applyAlignment="1">
      <alignment vertical="top" wrapText="1"/>
    </xf>
    <xf numFmtId="4" fontId="14" fillId="0" borderId="6" xfId="0" applyNumberFormat="1" applyFont="1" applyBorder="1" applyAlignment="1">
      <alignment vertical="top" wrapText="1"/>
    </xf>
    <xf numFmtId="4" fontId="14" fillId="9" borderId="8" xfId="0" applyNumberFormat="1" applyFont="1" applyFill="1" applyBorder="1" applyAlignment="1">
      <alignment vertical="top" wrapText="1"/>
    </xf>
    <xf numFmtId="0" fontId="17" fillId="0" borderId="3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vertical="top" wrapText="1"/>
    </xf>
    <xf numFmtId="4" fontId="18" fillId="0" borderId="4" xfId="0" applyNumberFormat="1" applyFont="1" applyFill="1" applyBorder="1" applyAlignment="1">
      <alignment horizontal="right" vertical="top" wrapText="1"/>
    </xf>
    <xf numFmtId="4" fontId="18" fillId="0" borderId="5" xfId="0" applyNumberFormat="1" applyFont="1" applyFill="1" applyBorder="1" applyAlignment="1">
      <alignment vertical="top" wrapText="1"/>
    </xf>
    <xf numFmtId="0" fontId="17" fillId="0" borderId="6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vertical="top" wrapText="1"/>
    </xf>
    <xf numFmtId="4" fontId="18" fillId="0" borderId="1" xfId="0" applyNumberFormat="1" applyFont="1" applyFill="1" applyBorder="1" applyAlignment="1">
      <alignment horizontal="right" vertical="top" wrapText="1"/>
    </xf>
    <xf numFmtId="4" fontId="18" fillId="0" borderId="7" xfId="0" applyNumberFormat="1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4" fontId="16" fillId="0" borderId="1" xfId="0" applyNumberFormat="1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4" fontId="18" fillId="0" borderId="1" xfId="0" applyNumberFormat="1" applyFont="1" applyFill="1" applyBorder="1" applyAlignment="1">
      <alignment vertical="top" wrapText="1"/>
    </xf>
    <xf numFmtId="0" fontId="18" fillId="0" borderId="1" xfId="0" applyFont="1" applyFill="1" applyBorder="1" applyAlignment="1">
      <alignment horizontal="left" vertical="top" wrapText="1"/>
    </xf>
    <xf numFmtId="0" fontId="8" fillId="9" borderId="6" xfId="0" applyFont="1" applyFill="1" applyBorder="1" applyAlignment="1">
      <alignment vertical="top" wrapText="1"/>
    </xf>
    <xf numFmtId="0" fontId="2" fillId="9" borderId="1" xfId="0" applyFont="1" applyFill="1" applyBorder="1" applyAlignment="1">
      <alignment horizontal="left" vertical="top" wrapText="1"/>
    </xf>
    <xf numFmtId="0" fontId="8" fillId="9" borderId="1" xfId="0" applyFont="1" applyFill="1" applyBorder="1" applyAlignment="1">
      <alignment vertical="top" wrapText="1"/>
    </xf>
    <xf numFmtId="4" fontId="8" fillId="9" borderId="1" xfId="0" applyNumberFormat="1" applyFont="1" applyFill="1" applyBorder="1" applyAlignment="1">
      <alignment vertical="top" wrapText="1"/>
    </xf>
    <xf numFmtId="4" fontId="2" fillId="9" borderId="7" xfId="0" applyNumberFormat="1" applyFont="1" applyFill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4" fontId="8" fillId="0" borderId="1" xfId="0" applyNumberFormat="1" applyFont="1" applyBorder="1" applyAlignment="1">
      <alignment vertical="top" wrapText="1"/>
    </xf>
    <xf numFmtId="4" fontId="8" fillId="0" borderId="7" xfId="0" applyNumberFormat="1" applyFont="1" applyBorder="1" applyAlignment="1">
      <alignment vertical="top" wrapText="1"/>
    </xf>
    <xf numFmtId="0" fontId="8" fillId="9" borderId="8" xfId="0" applyFont="1" applyFill="1" applyBorder="1" applyAlignment="1">
      <alignment vertical="top" wrapText="1"/>
    </xf>
    <xf numFmtId="0" fontId="8" fillId="9" borderId="9" xfId="0" applyFont="1" applyFill="1" applyBorder="1" applyAlignment="1">
      <alignment vertical="top" wrapText="1"/>
    </xf>
    <xf numFmtId="4" fontId="8" fillId="9" borderId="9" xfId="0" applyNumberFormat="1" applyFont="1" applyFill="1" applyBorder="1" applyAlignment="1">
      <alignment vertical="top" wrapText="1"/>
    </xf>
    <xf numFmtId="4" fontId="8" fillId="9" borderId="10" xfId="0" applyNumberFormat="1" applyFont="1" applyFill="1" applyBorder="1" applyAlignment="1">
      <alignment vertical="top" wrapText="1"/>
    </xf>
    <xf numFmtId="0" fontId="2" fillId="10" borderId="3" xfId="0" applyFont="1" applyFill="1" applyBorder="1" applyAlignment="1">
      <alignment horizontal="center" vertical="top" wrapText="1"/>
    </xf>
    <xf numFmtId="0" fontId="2" fillId="10" borderId="4" xfId="0" applyFont="1" applyFill="1" applyBorder="1" applyAlignment="1">
      <alignment horizontal="center" vertical="top" wrapText="1"/>
    </xf>
    <xf numFmtId="4" fontId="4" fillId="10" borderId="4" xfId="0" applyNumberFormat="1" applyFont="1" applyFill="1" applyBorder="1" applyAlignment="1">
      <alignment horizontal="center" vertical="top" wrapText="1"/>
    </xf>
    <xf numFmtId="4" fontId="8" fillId="10" borderId="4" xfId="0" applyNumberFormat="1" applyFont="1" applyFill="1" applyBorder="1" applyAlignment="1">
      <alignment horizontal="center" vertical="top" wrapText="1"/>
    </xf>
    <xf numFmtId="4" fontId="8" fillId="10" borderId="5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4" fontId="16" fillId="0" borderId="0" xfId="0" applyNumberFormat="1" applyFont="1" applyAlignment="1">
      <alignment vertical="top" wrapText="1"/>
    </xf>
    <xf numFmtId="0" fontId="18" fillId="0" borderId="4" xfId="0" applyFont="1" applyFill="1" applyBorder="1" applyAlignment="1">
      <alignment horizontal="center" vertical="top" wrapText="1"/>
    </xf>
    <xf numFmtId="4" fontId="16" fillId="0" borderId="4" xfId="0" applyNumberFormat="1" applyFont="1" applyBorder="1" applyAlignment="1">
      <alignment vertical="top" wrapText="1"/>
    </xf>
    <xf numFmtId="4" fontId="16" fillId="0" borderId="1" xfId="0" applyNumberFormat="1" applyFont="1" applyBorder="1" applyAlignment="1">
      <alignment vertical="top" wrapText="1"/>
    </xf>
    <xf numFmtId="0" fontId="20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vertical="top" wrapText="1"/>
    </xf>
    <xf numFmtId="164" fontId="6" fillId="6" borderId="1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vertical="top" wrapText="1"/>
    </xf>
    <xf numFmtId="4" fontId="6" fillId="3" borderId="1" xfId="0" applyNumberFormat="1" applyFont="1" applyFill="1" applyBorder="1" applyAlignment="1">
      <alignment vertical="top" wrapText="1"/>
    </xf>
    <xf numFmtId="4" fontId="6" fillId="4" borderId="1" xfId="0" applyNumberFormat="1" applyFont="1" applyFill="1" applyBorder="1" applyAlignment="1">
      <alignment horizontal="right" vertical="top" wrapText="1"/>
    </xf>
    <xf numFmtId="4" fontId="6" fillId="11" borderId="1" xfId="0" applyNumberFormat="1" applyFont="1" applyFill="1" applyBorder="1" applyAlignment="1">
      <alignment horizontal="right" vertical="top" wrapText="1"/>
    </xf>
    <xf numFmtId="0" fontId="6" fillId="7" borderId="1" xfId="0" applyFont="1" applyFill="1" applyBorder="1" applyAlignment="1">
      <alignment vertical="top" wrapText="1"/>
    </xf>
    <xf numFmtId="0" fontId="12" fillId="0" borderId="6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vertical="top" wrapText="1"/>
    </xf>
    <xf numFmtId="4" fontId="12" fillId="0" borderId="7" xfId="0" applyNumberFormat="1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4" fontId="22" fillId="0" borderId="0" xfId="0" applyNumberFormat="1" applyFont="1" applyAlignment="1">
      <alignment vertical="top" wrapText="1"/>
    </xf>
    <xf numFmtId="0" fontId="20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4" fontId="8" fillId="6" borderId="1" xfId="0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horizontal="right" vertical="top" wrapText="1"/>
    </xf>
    <xf numFmtId="4" fontId="3" fillId="2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5" fillId="3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wrapText="1"/>
    </xf>
    <xf numFmtId="4" fontId="11" fillId="0" borderId="1" xfId="3" applyNumberFormat="1" applyFont="1" applyBorder="1" applyAlignment="1">
      <alignment horizontal="right" wrapText="1"/>
    </xf>
    <xf numFmtId="4" fontId="6" fillId="5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 applyProtection="1">
      <alignment horizontal="right" vertical="top" wrapText="1"/>
    </xf>
    <xf numFmtId="4" fontId="5" fillId="7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14" fillId="9" borderId="1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Border="1" applyAlignment="1">
      <alignment horizontal="right" vertical="top" wrapText="1"/>
    </xf>
    <xf numFmtId="4" fontId="14" fillId="9" borderId="9" xfId="0" applyNumberFormat="1" applyFont="1" applyFill="1" applyBorder="1" applyAlignment="1">
      <alignment horizontal="right" vertical="top" wrapText="1"/>
    </xf>
    <xf numFmtId="4" fontId="3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right"/>
    </xf>
    <xf numFmtId="2" fontId="0" fillId="0" borderId="0" xfId="0" applyNumberFormat="1" applyAlignment="1"/>
    <xf numFmtId="0" fontId="23" fillId="12" borderId="1" xfId="0" applyFont="1" applyFill="1" applyBorder="1" applyAlignment="1">
      <alignment horizontal="left" vertical="top" wrapText="1"/>
    </xf>
    <xf numFmtId="0" fontId="0" fillId="12" borderId="1" xfId="0" applyFill="1" applyBorder="1" applyAlignment="1">
      <alignment horizontal="center"/>
    </xf>
    <xf numFmtId="2" fontId="0" fillId="12" borderId="1" xfId="0" applyNumberFormat="1" applyFill="1" applyBorder="1" applyAlignment="1"/>
    <xf numFmtId="2" fontId="0" fillId="12" borderId="1" xfId="0" applyNumberFormat="1" applyFill="1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/>
    <xf numFmtId="2" fontId="0" fillId="0" borderId="1" xfId="0" applyNumberFormat="1" applyBorder="1" applyAlignment="1">
      <alignment horizontal="right"/>
    </xf>
    <xf numFmtId="0" fontId="24" fillId="14" borderId="17" xfId="0" applyFont="1" applyFill="1" applyBorder="1" applyAlignment="1">
      <alignment horizontal="center" vertical="center" wrapText="1"/>
    </xf>
    <xf numFmtId="0" fontId="24" fillId="14" borderId="18" xfId="0" applyFont="1" applyFill="1" applyBorder="1" applyAlignment="1">
      <alignment horizontal="center" vertical="center" wrapText="1"/>
    </xf>
    <xf numFmtId="0" fontId="0" fillId="0" borderId="0" xfId="0"/>
    <xf numFmtId="0" fontId="23" fillId="12" borderId="1" xfId="0" applyFont="1" applyFill="1" applyBorder="1" applyAlignment="1">
      <alignment horizontal="left" vertical="top" wrapText="1"/>
    </xf>
    <xf numFmtId="0" fontId="0" fillId="12" borderId="1" xfId="0" applyFill="1" applyBorder="1" applyAlignment="1">
      <alignment horizontal="center"/>
    </xf>
    <xf numFmtId="2" fontId="0" fillId="12" borderId="1" xfId="0" applyNumberFormat="1" applyFill="1" applyBorder="1" applyAlignment="1"/>
    <xf numFmtId="2" fontId="0" fillId="12" borderId="1" xfId="0" applyNumberFormat="1" applyFill="1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/>
    <xf numFmtId="2" fontId="0" fillId="0" borderId="1" xfId="0" applyNumberFormat="1" applyBorder="1" applyAlignment="1">
      <alignment horizontal="right"/>
    </xf>
    <xf numFmtId="2" fontId="0" fillId="15" borderId="1" xfId="0" applyNumberFormat="1" applyFill="1" applyBorder="1" applyAlignment="1">
      <alignment horizontal="right"/>
    </xf>
    <xf numFmtId="0" fontId="25" fillId="13" borderId="1" xfId="0" applyFont="1" applyFill="1" applyBorder="1" applyAlignment="1">
      <alignment horizontal="left" vertical="top" wrapText="1"/>
    </xf>
    <xf numFmtId="0" fontId="0" fillId="13" borderId="1" xfId="0" applyFill="1" applyBorder="1" applyAlignment="1">
      <alignment horizontal="center"/>
    </xf>
    <xf numFmtId="2" fontId="0" fillId="13" borderId="1" xfId="0" applyNumberFormat="1" applyFill="1" applyBorder="1" applyAlignment="1"/>
    <xf numFmtId="2" fontId="0" fillId="13" borderId="1" xfId="0" applyNumberFormat="1" applyFill="1" applyBorder="1" applyAlignment="1">
      <alignment horizontal="right"/>
    </xf>
    <xf numFmtId="2" fontId="25" fillId="13" borderId="1" xfId="0" applyNumberFormat="1" applyFont="1" applyFill="1" applyBorder="1" applyAlignment="1">
      <alignment horizontal="right"/>
    </xf>
    <xf numFmtId="0" fontId="0" fillId="16" borderId="1" xfId="0" applyFont="1" applyFill="1" applyBorder="1" applyAlignment="1">
      <alignment horizontal="center"/>
    </xf>
    <xf numFmtId="2" fontId="0" fillId="16" borderId="1" xfId="0" applyNumberFormat="1" applyFont="1" applyFill="1" applyBorder="1" applyAlignment="1"/>
    <xf numFmtId="2" fontId="0" fillId="16" borderId="1" xfId="0" applyNumberFormat="1" applyFont="1" applyFill="1" applyBorder="1" applyAlignment="1">
      <alignment horizontal="right"/>
    </xf>
    <xf numFmtId="0" fontId="25" fillId="13" borderId="1" xfId="0" applyFont="1" applyFill="1" applyBorder="1" applyAlignment="1">
      <alignment horizontal="center"/>
    </xf>
    <xf numFmtId="2" fontId="25" fillId="13" borderId="1" xfId="0" applyNumberFormat="1" applyFont="1" applyFill="1" applyBorder="1" applyAlignment="1"/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/>
    <xf numFmtId="2" fontId="0" fillId="0" borderId="0" xfId="0" applyNumberFormat="1" applyBorder="1" applyAlignment="1">
      <alignment horizontal="right"/>
    </xf>
    <xf numFmtId="0" fontId="23" fillId="15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right"/>
    </xf>
    <xf numFmtId="0" fontId="25" fillId="15" borderId="0" xfId="0" applyFont="1" applyFill="1" applyBorder="1" applyAlignment="1">
      <alignment horizontal="left" vertical="top" wrapText="1"/>
    </xf>
    <xf numFmtId="0" fontId="25" fillId="15" borderId="0" xfId="0" applyFont="1" applyFill="1" applyBorder="1" applyAlignment="1">
      <alignment horizontal="center"/>
    </xf>
    <xf numFmtId="2" fontId="25" fillId="15" borderId="0" xfId="0" applyNumberFormat="1" applyFont="1" applyFill="1" applyBorder="1" applyAlignment="1"/>
    <xf numFmtId="2" fontId="25" fillId="15" borderId="0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2" fontId="0" fillId="15" borderId="1" xfId="0" applyNumberFormat="1" applyFill="1" applyBorder="1" applyAlignment="1">
      <alignment horizontal="center" vertical="center"/>
    </xf>
    <xf numFmtId="0" fontId="23" fillId="12" borderId="1" xfId="0" applyFont="1" applyFill="1" applyBorder="1" applyAlignment="1">
      <alignment horizontal="center" vertical="center"/>
    </xf>
    <xf numFmtId="0" fontId="25" fillId="16" borderId="1" xfId="0" applyFont="1" applyFill="1" applyBorder="1" applyAlignment="1">
      <alignment horizontal="left" vertical="top" wrapText="1"/>
    </xf>
    <xf numFmtId="0" fontId="24" fillId="14" borderId="18" xfId="0" applyFont="1" applyFill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0" fillId="12" borderId="21" xfId="0" applyFill="1" applyBorder="1" applyAlignment="1">
      <alignment horizontal="center" vertical="top" wrapText="1"/>
    </xf>
    <xf numFmtId="0" fontId="23" fillId="13" borderId="19" xfId="0" applyFont="1" applyFill="1" applyBorder="1" applyAlignment="1">
      <alignment horizontal="center" vertical="top" wrapText="1"/>
    </xf>
    <xf numFmtId="0" fontId="23" fillId="13" borderId="20" xfId="0" applyFont="1" applyFill="1" applyBorder="1" applyAlignment="1">
      <alignment horizontal="center" vertical="top" wrapText="1"/>
    </xf>
    <xf numFmtId="0" fontId="23" fillId="13" borderId="16" xfId="0" applyFont="1" applyFill="1" applyBorder="1" applyAlignment="1">
      <alignment horizontal="center" vertical="top" wrapText="1"/>
    </xf>
    <xf numFmtId="0" fontId="23" fillId="12" borderId="19" xfId="0" applyFont="1" applyFill="1" applyBorder="1" applyAlignment="1">
      <alignment horizontal="center" vertical="top" wrapText="1"/>
    </xf>
    <xf numFmtId="0" fontId="23" fillId="12" borderId="20" xfId="0" applyFont="1" applyFill="1" applyBorder="1" applyAlignment="1">
      <alignment horizontal="center" vertical="top" wrapText="1"/>
    </xf>
    <xf numFmtId="0" fontId="23" fillId="12" borderId="16" xfId="0" applyFont="1" applyFill="1" applyBorder="1" applyAlignment="1">
      <alignment horizontal="center" vertical="top" wrapText="1"/>
    </xf>
    <xf numFmtId="0" fontId="23" fillId="13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vertical="center" wrapText="1"/>
    </xf>
  </cellXfs>
  <cellStyles count="4">
    <cellStyle name="Currency" xfId="3" builtinId="4"/>
    <cellStyle name="Normal" xfId="0" builtinId="0"/>
    <cellStyle name="Normal 2" xfId="1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23"/>
  <sheetViews>
    <sheetView showZeros="0" topLeftCell="A86" workbookViewId="0">
      <selection activeCell="A86" sqref="A1:XFD1048576"/>
    </sheetView>
  </sheetViews>
  <sheetFormatPr defaultRowHeight="15.75" x14ac:dyDescent="0.25"/>
  <cols>
    <col min="1" max="1" width="5.140625" style="1" customWidth="1"/>
    <col min="2" max="2" width="64.42578125" style="1" customWidth="1"/>
    <col min="3" max="3" width="7.7109375" style="1" customWidth="1"/>
    <col min="4" max="4" width="10.140625" style="2" customWidth="1"/>
    <col min="5" max="5" width="11.7109375" style="2" customWidth="1"/>
    <col min="6" max="6" width="14.7109375" style="2" customWidth="1"/>
    <col min="7" max="7" width="1.42578125" style="1" customWidth="1"/>
    <col min="8" max="8" width="10.42578125" style="152" customWidth="1"/>
    <col min="9" max="9" width="15.140625" style="152" customWidth="1"/>
    <col min="10" max="10" width="9.140625" style="1"/>
    <col min="11" max="11" width="11.42578125" style="1" customWidth="1"/>
    <col min="12" max="16384" width="9.140625" style="1"/>
  </cols>
  <sheetData>
    <row r="1" spans="1:95" ht="20.25" customHeight="1" x14ac:dyDescent="0.25">
      <c r="A1" s="313" t="s">
        <v>219</v>
      </c>
      <c r="B1" s="313"/>
      <c r="C1" s="313"/>
      <c r="D1" s="57"/>
      <c r="E1" s="57"/>
      <c r="F1" s="57"/>
    </row>
    <row r="2" spans="1:95" ht="20.25" customHeight="1" x14ac:dyDescent="0.25">
      <c r="A2" s="313" t="s">
        <v>218</v>
      </c>
      <c r="B2" s="313"/>
      <c r="C2" s="56"/>
      <c r="D2" s="57"/>
      <c r="E2" s="57"/>
      <c r="F2" s="57"/>
    </row>
    <row r="3" spans="1:95" ht="70.5" customHeight="1" x14ac:dyDescent="0.25">
      <c r="A3" s="315" t="s">
        <v>221</v>
      </c>
      <c r="B3" s="315"/>
      <c r="C3" s="315"/>
      <c r="D3" s="315"/>
      <c r="E3" s="315"/>
      <c r="F3" s="315"/>
      <c r="G3" s="3"/>
      <c r="H3" s="41"/>
      <c r="I3" s="41"/>
      <c r="J3" s="3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</row>
    <row r="4" spans="1:95" s="60" customFormat="1" x14ac:dyDescent="0.25">
      <c r="A4" s="58"/>
      <c r="B4" s="58"/>
      <c r="C4" s="58"/>
      <c r="D4" s="90"/>
      <c r="E4" s="90"/>
      <c r="F4" s="90"/>
      <c r="G4" s="59"/>
      <c r="H4" s="53"/>
      <c r="I4" s="53"/>
      <c r="J4" s="59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</row>
    <row r="5" spans="1:95" s="60" customFormat="1" ht="18.75" x14ac:dyDescent="0.25">
      <c r="A5" s="316" t="s">
        <v>220</v>
      </c>
      <c r="B5" s="316"/>
      <c r="C5" s="316"/>
      <c r="D5" s="316"/>
      <c r="E5" s="316"/>
      <c r="F5" s="316"/>
      <c r="G5" s="59"/>
      <c r="H5" s="53"/>
      <c r="I5" s="53"/>
      <c r="J5" s="59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</row>
    <row r="6" spans="1:95" s="60" customFormat="1" ht="16.5" thickBot="1" x14ac:dyDescent="0.3">
      <c r="A6" s="58"/>
      <c r="B6" s="58"/>
      <c r="C6" s="58"/>
      <c r="D6" s="90"/>
      <c r="E6" s="90"/>
      <c r="F6" s="90"/>
      <c r="G6" s="59"/>
      <c r="H6" s="53"/>
      <c r="I6" s="53"/>
      <c r="J6" s="59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</row>
    <row r="7" spans="1:95" ht="32.25" thickBot="1" x14ac:dyDescent="0.3">
      <c r="A7" s="91" t="s">
        <v>0</v>
      </c>
      <c r="B7" s="92" t="s">
        <v>227</v>
      </c>
      <c r="C7" s="92" t="s">
        <v>1</v>
      </c>
      <c r="D7" s="93" t="s">
        <v>2</v>
      </c>
      <c r="E7" s="94" t="s">
        <v>216</v>
      </c>
      <c r="F7" s="95" t="s">
        <v>217</v>
      </c>
      <c r="G7" s="3"/>
      <c r="H7" s="41"/>
      <c r="I7" s="41"/>
      <c r="J7" s="3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</row>
    <row r="8" spans="1:95" ht="47.25" x14ac:dyDescent="0.25">
      <c r="A8" s="96"/>
      <c r="B8" s="76" t="s">
        <v>229</v>
      </c>
      <c r="C8" s="75"/>
      <c r="D8" s="79"/>
      <c r="E8" s="80"/>
      <c r="F8" s="97"/>
      <c r="G8" s="3"/>
      <c r="H8" s="153" t="s">
        <v>235</v>
      </c>
      <c r="I8" s="154" t="s">
        <v>236</v>
      </c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</row>
    <row r="9" spans="1:95" ht="31.5" x14ac:dyDescent="0.25">
      <c r="A9" s="98">
        <v>1</v>
      </c>
      <c r="B9" s="44" t="s">
        <v>230</v>
      </c>
      <c r="C9" s="81" t="s">
        <v>10</v>
      </c>
      <c r="D9" s="14">
        <v>1</v>
      </c>
      <c r="E9" s="30">
        <v>16200</v>
      </c>
      <c r="F9" s="99">
        <f>ROUND(E9*D9,2)</f>
        <v>16200</v>
      </c>
      <c r="G9" s="3"/>
      <c r="H9" s="155">
        <v>1</v>
      </c>
      <c r="I9" s="106">
        <f>ROUND(H9*E9,2)</f>
        <v>16200</v>
      </c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</row>
    <row r="10" spans="1:95" x14ac:dyDescent="0.25">
      <c r="A10" s="98">
        <v>2</v>
      </c>
      <c r="B10" s="63" t="s">
        <v>3</v>
      </c>
      <c r="C10" s="81" t="s">
        <v>10</v>
      </c>
      <c r="D10" s="14">
        <v>1</v>
      </c>
      <c r="E10" s="30">
        <v>3200</v>
      </c>
      <c r="F10" s="99">
        <f t="shared" ref="F10" si="0">ROUND(E10*D10,2)</f>
        <v>3200</v>
      </c>
      <c r="G10" s="3"/>
      <c r="H10" s="155">
        <v>1</v>
      </c>
      <c r="I10" s="106">
        <f t="shared" ref="I10:I73" si="1">ROUND(H10*E10,2)</f>
        <v>3200</v>
      </c>
      <c r="J10" s="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</row>
    <row r="11" spans="1:95" x14ac:dyDescent="0.25">
      <c r="A11" s="100"/>
      <c r="B11" s="64" t="s">
        <v>223</v>
      </c>
      <c r="C11" s="5"/>
      <c r="D11" s="7"/>
      <c r="E11" s="8"/>
      <c r="F11" s="101">
        <f>SUM(F9:F10)</f>
        <v>19400</v>
      </c>
      <c r="G11" s="3"/>
      <c r="H11" s="156"/>
      <c r="I11" s="157">
        <f>SUM(I9:I10)</f>
        <v>19400</v>
      </c>
      <c r="J11" s="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</row>
    <row r="12" spans="1:95" x14ac:dyDescent="0.25">
      <c r="A12" s="100"/>
      <c r="B12" s="64"/>
      <c r="C12" s="5"/>
      <c r="D12" s="7"/>
      <c r="E12" s="8"/>
      <c r="F12" s="101"/>
      <c r="G12" s="3"/>
      <c r="H12" s="156"/>
      <c r="I12" s="106">
        <f t="shared" si="1"/>
        <v>0</v>
      </c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</row>
    <row r="13" spans="1:95" x14ac:dyDescent="0.25">
      <c r="A13" s="96"/>
      <c r="B13" s="76" t="s">
        <v>228</v>
      </c>
      <c r="C13" s="75"/>
      <c r="D13" s="77"/>
      <c r="E13" s="78"/>
      <c r="F13" s="102"/>
      <c r="G13" s="3"/>
      <c r="H13" s="171"/>
      <c r="I13" s="168">
        <f t="shared" si="1"/>
        <v>0</v>
      </c>
      <c r="J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</row>
    <row r="14" spans="1:95" x14ac:dyDescent="0.25">
      <c r="A14" s="103"/>
      <c r="B14" s="9" t="s">
        <v>4</v>
      </c>
      <c r="C14" s="9"/>
      <c r="D14" s="10"/>
      <c r="E14" s="11"/>
      <c r="F14" s="104"/>
      <c r="G14" s="3"/>
      <c r="H14" s="172"/>
      <c r="I14" s="173">
        <f t="shared" si="1"/>
        <v>0</v>
      </c>
      <c r="J14" s="3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</row>
    <row r="15" spans="1:95" x14ac:dyDescent="0.25">
      <c r="A15" s="105">
        <v>1</v>
      </c>
      <c r="B15" s="13" t="s">
        <v>5</v>
      </c>
      <c r="C15" s="12" t="s">
        <v>6</v>
      </c>
      <c r="D15" s="14">
        <v>36</v>
      </c>
      <c r="E15" s="15">
        <v>10.93</v>
      </c>
      <c r="F15" s="106">
        <f t="shared" ref="F15:F78" si="2">ROUND(E15*D15,2)</f>
        <v>393.48</v>
      </c>
      <c r="G15" s="16"/>
      <c r="H15" s="155">
        <v>36</v>
      </c>
      <c r="I15" s="106">
        <f t="shared" si="1"/>
        <v>393.48</v>
      </c>
      <c r="J15" s="16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4"/>
    </row>
    <row r="16" spans="1:95" x14ac:dyDescent="0.25">
      <c r="A16" s="105">
        <v>2</v>
      </c>
      <c r="B16" s="13" t="s">
        <v>7</v>
      </c>
      <c r="C16" s="12" t="s">
        <v>6</v>
      </c>
      <c r="D16" s="14">
        <v>30</v>
      </c>
      <c r="E16" s="15">
        <v>10.93</v>
      </c>
      <c r="F16" s="106">
        <f t="shared" si="2"/>
        <v>327.9</v>
      </c>
      <c r="G16" s="16"/>
      <c r="H16" s="155">
        <v>36</v>
      </c>
      <c r="I16" s="106">
        <f t="shared" si="1"/>
        <v>393.48</v>
      </c>
      <c r="J16" s="16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4"/>
    </row>
    <row r="17" spans="1:95" x14ac:dyDescent="0.25">
      <c r="A17" s="105">
        <v>3</v>
      </c>
      <c r="B17" s="13" t="s">
        <v>8</v>
      </c>
      <c r="C17" s="12" t="s">
        <v>6</v>
      </c>
      <c r="D17" s="14">
        <v>199</v>
      </c>
      <c r="E17" s="15">
        <v>3.97</v>
      </c>
      <c r="F17" s="106">
        <f t="shared" si="2"/>
        <v>790.03</v>
      </c>
      <c r="G17" s="16"/>
      <c r="H17" s="155">
        <v>230</v>
      </c>
      <c r="I17" s="106">
        <f t="shared" si="1"/>
        <v>913.1</v>
      </c>
      <c r="J17" s="16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4"/>
    </row>
    <row r="18" spans="1:95" x14ac:dyDescent="0.25">
      <c r="A18" s="105">
        <v>4</v>
      </c>
      <c r="B18" s="13" t="s">
        <v>9</v>
      </c>
      <c r="C18" s="12" t="s">
        <v>10</v>
      </c>
      <c r="D18" s="14">
        <v>6</v>
      </c>
      <c r="E18" s="15">
        <v>18.059999999999999</v>
      </c>
      <c r="F18" s="106">
        <f t="shared" si="2"/>
        <v>108.36</v>
      </c>
      <c r="G18" s="16"/>
      <c r="H18" s="155">
        <v>7</v>
      </c>
      <c r="I18" s="106">
        <f t="shared" si="1"/>
        <v>126.42</v>
      </c>
      <c r="J18" s="16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4"/>
    </row>
    <row r="19" spans="1:95" x14ac:dyDescent="0.25">
      <c r="A19" s="105">
        <v>5</v>
      </c>
      <c r="B19" s="13" t="s">
        <v>11</v>
      </c>
      <c r="C19" s="12" t="s">
        <v>10</v>
      </c>
      <c r="D19" s="14">
        <v>2</v>
      </c>
      <c r="E19" s="15">
        <v>13.98</v>
      </c>
      <c r="F19" s="106">
        <f t="shared" si="2"/>
        <v>27.96</v>
      </c>
      <c r="G19" s="16"/>
      <c r="H19" s="155">
        <v>3</v>
      </c>
      <c r="I19" s="106">
        <f t="shared" si="1"/>
        <v>41.94</v>
      </c>
      <c r="J19" s="16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4"/>
    </row>
    <row r="20" spans="1:95" x14ac:dyDescent="0.25">
      <c r="A20" s="105">
        <v>6</v>
      </c>
      <c r="B20" s="13" t="s">
        <v>12</v>
      </c>
      <c r="C20" s="12" t="s">
        <v>6</v>
      </c>
      <c r="D20" s="14">
        <v>245</v>
      </c>
      <c r="E20" s="15">
        <v>3.97</v>
      </c>
      <c r="F20" s="106">
        <f t="shared" si="2"/>
        <v>972.65</v>
      </c>
      <c r="G20" s="16"/>
      <c r="H20" s="155">
        <v>245</v>
      </c>
      <c r="I20" s="106">
        <f t="shared" si="1"/>
        <v>972.65</v>
      </c>
      <c r="J20" s="16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4"/>
    </row>
    <row r="21" spans="1:95" x14ac:dyDescent="0.25">
      <c r="A21" s="105">
        <v>7</v>
      </c>
      <c r="B21" s="13" t="s">
        <v>13</v>
      </c>
      <c r="C21" s="12" t="s">
        <v>6</v>
      </c>
      <c r="D21" s="14">
        <v>188</v>
      </c>
      <c r="E21" s="15">
        <v>5.89</v>
      </c>
      <c r="F21" s="106">
        <f t="shared" si="2"/>
        <v>1107.32</v>
      </c>
      <c r="G21" s="18"/>
      <c r="H21" s="155">
        <v>245</v>
      </c>
      <c r="I21" s="106">
        <f t="shared" si="1"/>
        <v>1443.05</v>
      </c>
      <c r="J21" s="18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20"/>
    </row>
    <row r="22" spans="1:95" x14ac:dyDescent="0.25">
      <c r="A22" s="105">
        <v>8</v>
      </c>
      <c r="B22" s="13" t="s">
        <v>14</v>
      </c>
      <c r="C22" s="12" t="s">
        <v>6</v>
      </c>
      <c r="D22" s="14">
        <v>150</v>
      </c>
      <c r="E22" s="15">
        <v>3.88</v>
      </c>
      <c r="F22" s="106">
        <f t="shared" si="2"/>
        <v>582</v>
      </c>
      <c r="G22" s="16"/>
      <c r="H22" s="155">
        <v>245</v>
      </c>
      <c r="I22" s="106">
        <f t="shared" si="1"/>
        <v>950.6</v>
      </c>
      <c r="J22" s="16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4"/>
    </row>
    <row r="23" spans="1:95" x14ac:dyDescent="0.25">
      <c r="A23" s="105">
        <v>9</v>
      </c>
      <c r="B23" s="13" t="s">
        <v>15</v>
      </c>
      <c r="C23" s="12" t="s">
        <v>6</v>
      </c>
      <c r="D23" s="14">
        <v>120</v>
      </c>
      <c r="E23" s="15">
        <v>8.77</v>
      </c>
      <c r="F23" s="106">
        <f t="shared" si="2"/>
        <v>1052.4000000000001</v>
      </c>
      <c r="G23" s="16"/>
      <c r="H23" s="155">
        <v>120</v>
      </c>
      <c r="I23" s="106">
        <f t="shared" si="1"/>
        <v>1052.4000000000001</v>
      </c>
      <c r="J23" s="16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4"/>
    </row>
    <row r="24" spans="1:95" x14ac:dyDescent="0.25">
      <c r="A24" s="105">
        <v>10</v>
      </c>
      <c r="B24" s="13" t="s">
        <v>16</v>
      </c>
      <c r="C24" s="12" t="s">
        <v>6</v>
      </c>
      <c r="D24" s="14">
        <v>8</v>
      </c>
      <c r="E24" s="15">
        <v>8.77</v>
      </c>
      <c r="F24" s="106">
        <f t="shared" si="2"/>
        <v>70.16</v>
      </c>
      <c r="G24" s="18"/>
      <c r="H24" s="155">
        <v>85</v>
      </c>
      <c r="I24" s="106">
        <f t="shared" si="1"/>
        <v>745.45</v>
      </c>
      <c r="J24" s="18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20"/>
    </row>
    <row r="25" spans="1:95" x14ac:dyDescent="0.25">
      <c r="A25" s="105">
        <v>11</v>
      </c>
      <c r="B25" s="13" t="s">
        <v>17</v>
      </c>
      <c r="C25" s="12" t="s">
        <v>18</v>
      </c>
      <c r="D25" s="14">
        <v>40</v>
      </c>
      <c r="E25" s="15">
        <v>89.8</v>
      </c>
      <c r="F25" s="106">
        <f t="shared" si="2"/>
        <v>3592</v>
      </c>
      <c r="G25" s="16"/>
      <c r="H25" s="155">
        <v>40</v>
      </c>
      <c r="I25" s="106">
        <f t="shared" si="1"/>
        <v>3592</v>
      </c>
      <c r="J25" s="16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4"/>
    </row>
    <row r="26" spans="1:95" x14ac:dyDescent="0.25">
      <c r="A26" s="105">
        <v>12</v>
      </c>
      <c r="B26" s="13" t="s">
        <v>19</v>
      </c>
      <c r="C26" s="12" t="s">
        <v>18</v>
      </c>
      <c r="D26" s="14">
        <v>0.04</v>
      </c>
      <c r="E26" s="15">
        <v>999.6</v>
      </c>
      <c r="F26" s="106">
        <f t="shared" si="2"/>
        <v>39.979999999999997</v>
      </c>
      <c r="G26" s="16"/>
      <c r="H26" s="155">
        <v>1.2</v>
      </c>
      <c r="I26" s="106">
        <f t="shared" si="1"/>
        <v>1199.52</v>
      </c>
      <c r="J26" s="16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4"/>
    </row>
    <row r="27" spans="1:95" x14ac:dyDescent="0.25">
      <c r="A27" s="105">
        <v>13</v>
      </c>
      <c r="B27" s="13" t="s">
        <v>20</v>
      </c>
      <c r="C27" s="12" t="s">
        <v>21</v>
      </c>
      <c r="D27" s="14">
        <v>3</v>
      </c>
      <c r="E27" s="15">
        <v>139.6</v>
      </c>
      <c r="F27" s="106">
        <f t="shared" si="2"/>
        <v>418.8</v>
      </c>
      <c r="G27" s="18"/>
      <c r="H27" s="155">
        <v>5</v>
      </c>
      <c r="I27" s="106">
        <f t="shared" si="1"/>
        <v>698</v>
      </c>
      <c r="J27" s="18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20"/>
    </row>
    <row r="28" spans="1:95" x14ac:dyDescent="0.25">
      <c r="A28" s="105">
        <v>14</v>
      </c>
      <c r="B28" s="13" t="s">
        <v>22</v>
      </c>
      <c r="C28" s="12" t="s">
        <v>18</v>
      </c>
      <c r="D28" s="14">
        <v>3.87</v>
      </c>
      <c r="E28" s="15">
        <v>199.9</v>
      </c>
      <c r="F28" s="106">
        <f t="shared" si="2"/>
        <v>773.61</v>
      </c>
      <c r="G28" s="16"/>
      <c r="H28" s="155">
        <v>4</v>
      </c>
      <c r="I28" s="106">
        <f t="shared" si="1"/>
        <v>799.6</v>
      </c>
      <c r="J28" s="16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4"/>
    </row>
    <row r="29" spans="1:95" x14ac:dyDescent="0.25">
      <c r="A29" s="105">
        <v>15</v>
      </c>
      <c r="B29" s="13" t="s">
        <v>23</v>
      </c>
      <c r="C29" s="12" t="s">
        <v>6</v>
      </c>
      <c r="D29" s="14">
        <v>158</v>
      </c>
      <c r="E29" s="15">
        <v>2.78</v>
      </c>
      <c r="F29" s="106">
        <f t="shared" si="2"/>
        <v>439.24</v>
      </c>
      <c r="G29" s="18"/>
      <c r="H29" s="155">
        <v>158</v>
      </c>
      <c r="I29" s="106">
        <f t="shared" si="1"/>
        <v>439.24</v>
      </c>
      <c r="J29" s="18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20"/>
    </row>
    <row r="30" spans="1:95" x14ac:dyDescent="0.25">
      <c r="A30" s="105">
        <v>16</v>
      </c>
      <c r="B30" s="13" t="s">
        <v>24</v>
      </c>
      <c r="C30" s="12" t="s">
        <v>6</v>
      </c>
      <c r="D30" s="14">
        <v>480</v>
      </c>
      <c r="E30" s="15">
        <v>3.57</v>
      </c>
      <c r="F30" s="106">
        <f t="shared" si="2"/>
        <v>1713.6</v>
      </c>
      <c r="G30" s="16"/>
      <c r="H30" s="155">
        <v>480</v>
      </c>
      <c r="I30" s="106">
        <f t="shared" si="1"/>
        <v>1713.6</v>
      </c>
      <c r="J30" s="16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4"/>
    </row>
    <row r="31" spans="1:95" x14ac:dyDescent="0.25">
      <c r="A31" s="105">
        <v>17</v>
      </c>
      <c r="B31" s="13" t="s">
        <v>25</v>
      </c>
      <c r="C31" s="12" t="s">
        <v>6</v>
      </c>
      <c r="D31" s="14">
        <v>8</v>
      </c>
      <c r="E31" s="15">
        <v>16.2</v>
      </c>
      <c r="F31" s="106">
        <f t="shared" si="2"/>
        <v>129.6</v>
      </c>
      <c r="G31" s="18"/>
      <c r="H31" s="155">
        <v>70</v>
      </c>
      <c r="I31" s="106">
        <f t="shared" si="1"/>
        <v>1134</v>
      </c>
      <c r="J31" s="18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20"/>
    </row>
    <row r="32" spans="1:95" x14ac:dyDescent="0.25">
      <c r="A32" s="105">
        <v>18</v>
      </c>
      <c r="B32" s="13" t="s">
        <v>26</v>
      </c>
      <c r="C32" s="12" t="s">
        <v>6</v>
      </c>
      <c r="D32" s="14">
        <v>8</v>
      </c>
      <c r="E32" s="15">
        <v>56.8</v>
      </c>
      <c r="F32" s="106">
        <f t="shared" si="2"/>
        <v>454.4</v>
      </c>
      <c r="G32" s="18"/>
      <c r="H32" s="155">
        <v>70</v>
      </c>
      <c r="I32" s="106">
        <f t="shared" si="1"/>
        <v>3976</v>
      </c>
      <c r="J32" s="18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20"/>
    </row>
    <row r="33" spans="1:95" x14ac:dyDescent="0.25">
      <c r="A33" s="105">
        <v>19</v>
      </c>
      <c r="B33" s="13" t="s">
        <v>27</v>
      </c>
      <c r="C33" s="12" t="s">
        <v>6</v>
      </c>
      <c r="D33" s="14">
        <v>38</v>
      </c>
      <c r="E33" s="15">
        <v>48.88</v>
      </c>
      <c r="F33" s="106">
        <f t="shared" si="2"/>
        <v>1857.44</v>
      </c>
      <c r="G33" s="16"/>
      <c r="H33" s="155">
        <v>38</v>
      </c>
      <c r="I33" s="106">
        <f t="shared" si="1"/>
        <v>1857.44</v>
      </c>
      <c r="J33" s="16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4"/>
    </row>
    <row r="34" spans="1:95" ht="31.5" x14ac:dyDescent="0.25">
      <c r="A34" s="105">
        <v>20</v>
      </c>
      <c r="B34" s="13" t="s">
        <v>28</v>
      </c>
      <c r="C34" s="12" t="s">
        <v>6</v>
      </c>
      <c r="D34" s="14">
        <v>9</v>
      </c>
      <c r="E34" s="15">
        <v>232.56</v>
      </c>
      <c r="F34" s="106">
        <f t="shared" si="2"/>
        <v>2093.04</v>
      </c>
      <c r="G34" s="16"/>
      <c r="H34" s="155">
        <v>9</v>
      </c>
      <c r="I34" s="106">
        <f t="shared" si="1"/>
        <v>2093.04</v>
      </c>
      <c r="J34" s="16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4"/>
    </row>
    <row r="35" spans="1:95" ht="47.25" x14ac:dyDescent="0.25">
      <c r="A35" s="105">
        <v>21</v>
      </c>
      <c r="B35" s="13" t="s">
        <v>29</v>
      </c>
      <c r="C35" s="12" t="s">
        <v>6</v>
      </c>
      <c r="D35" s="14">
        <v>12</v>
      </c>
      <c r="E35" s="15">
        <v>239.56</v>
      </c>
      <c r="F35" s="106">
        <f t="shared" si="2"/>
        <v>2874.72</v>
      </c>
      <c r="G35" s="18"/>
      <c r="H35" s="155">
        <v>12</v>
      </c>
      <c r="I35" s="106">
        <f t="shared" si="1"/>
        <v>2874.72</v>
      </c>
      <c r="J35" s="18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20"/>
    </row>
    <row r="36" spans="1:95" x14ac:dyDescent="0.25">
      <c r="A36" s="105">
        <v>22</v>
      </c>
      <c r="B36" s="13" t="s">
        <v>30</v>
      </c>
      <c r="C36" s="12" t="s">
        <v>6</v>
      </c>
      <c r="D36" s="14">
        <v>18</v>
      </c>
      <c r="E36" s="15">
        <v>299.8</v>
      </c>
      <c r="F36" s="106">
        <f t="shared" si="2"/>
        <v>5396.4</v>
      </c>
      <c r="G36" s="16"/>
      <c r="H36" s="155">
        <v>18</v>
      </c>
      <c r="I36" s="106">
        <f t="shared" si="1"/>
        <v>5396.4</v>
      </c>
      <c r="J36" s="16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4"/>
    </row>
    <row r="37" spans="1:95" x14ac:dyDescent="0.25">
      <c r="A37" s="105">
        <v>23</v>
      </c>
      <c r="B37" s="13" t="s">
        <v>31</v>
      </c>
      <c r="C37" s="12" t="s">
        <v>6</v>
      </c>
      <c r="D37" s="14">
        <v>14</v>
      </c>
      <c r="E37" s="15">
        <v>224.1</v>
      </c>
      <c r="F37" s="106">
        <f t="shared" si="2"/>
        <v>3137.4</v>
      </c>
      <c r="G37" s="18"/>
      <c r="H37" s="155">
        <v>14</v>
      </c>
      <c r="I37" s="106">
        <f t="shared" si="1"/>
        <v>3137.4</v>
      </c>
      <c r="J37" s="18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20"/>
    </row>
    <row r="38" spans="1:95" ht="31.5" x14ac:dyDescent="0.25">
      <c r="A38" s="105">
        <v>24</v>
      </c>
      <c r="B38" s="13" t="s">
        <v>32</v>
      </c>
      <c r="C38" s="12" t="s">
        <v>6</v>
      </c>
      <c r="D38" s="14">
        <v>4</v>
      </c>
      <c r="E38" s="15">
        <v>593.64</v>
      </c>
      <c r="F38" s="106">
        <f t="shared" si="2"/>
        <v>2374.56</v>
      </c>
      <c r="G38" s="16"/>
      <c r="H38" s="155">
        <v>4</v>
      </c>
      <c r="I38" s="106">
        <f t="shared" si="1"/>
        <v>2374.56</v>
      </c>
      <c r="J38" s="16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4"/>
    </row>
    <row r="39" spans="1:95" ht="31.5" x14ac:dyDescent="0.25">
      <c r="A39" s="105">
        <v>25</v>
      </c>
      <c r="B39" s="13" t="s">
        <v>33</v>
      </c>
      <c r="C39" s="12" t="s">
        <v>6</v>
      </c>
      <c r="D39" s="14">
        <v>138</v>
      </c>
      <c r="E39" s="15">
        <v>62.8</v>
      </c>
      <c r="F39" s="106">
        <f t="shared" si="2"/>
        <v>8666.4</v>
      </c>
      <c r="G39" s="16"/>
      <c r="H39" s="155">
        <v>170</v>
      </c>
      <c r="I39" s="106">
        <f t="shared" si="1"/>
        <v>10676</v>
      </c>
      <c r="J39" s="16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4"/>
    </row>
    <row r="40" spans="1:95" ht="31.5" x14ac:dyDescent="0.25">
      <c r="A40" s="105">
        <v>26</v>
      </c>
      <c r="B40" s="13" t="s">
        <v>34</v>
      </c>
      <c r="C40" s="12" t="s">
        <v>35</v>
      </c>
      <c r="D40" s="14">
        <v>180</v>
      </c>
      <c r="E40" s="15">
        <v>40.6</v>
      </c>
      <c r="F40" s="106">
        <f t="shared" si="2"/>
        <v>7308</v>
      </c>
      <c r="G40" s="16"/>
      <c r="H40" s="155">
        <v>180</v>
      </c>
      <c r="I40" s="106">
        <f t="shared" si="1"/>
        <v>7308</v>
      </c>
      <c r="J40" s="16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4"/>
    </row>
    <row r="41" spans="1:95" x14ac:dyDescent="0.25">
      <c r="A41" s="105">
        <v>27</v>
      </c>
      <c r="B41" s="13" t="s">
        <v>36</v>
      </c>
      <c r="C41" s="12" t="s">
        <v>35</v>
      </c>
      <c r="D41" s="14">
        <v>265</v>
      </c>
      <c r="E41" s="15">
        <v>16.12</v>
      </c>
      <c r="F41" s="106">
        <f t="shared" si="2"/>
        <v>4271.8</v>
      </c>
      <c r="G41" s="16"/>
      <c r="H41" s="155">
        <v>270</v>
      </c>
      <c r="I41" s="106">
        <f t="shared" si="1"/>
        <v>4352.3999999999996</v>
      </c>
      <c r="J41" s="16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4"/>
    </row>
    <row r="42" spans="1:95" x14ac:dyDescent="0.25">
      <c r="A42" s="105">
        <v>28</v>
      </c>
      <c r="B42" s="13" t="s">
        <v>37</v>
      </c>
      <c r="C42" s="12" t="s">
        <v>35</v>
      </c>
      <c r="D42" s="14">
        <v>38</v>
      </c>
      <c r="E42" s="15">
        <v>20.2</v>
      </c>
      <c r="F42" s="106">
        <f t="shared" si="2"/>
        <v>767.6</v>
      </c>
      <c r="G42" s="16"/>
      <c r="H42" s="155">
        <v>38</v>
      </c>
      <c r="I42" s="106">
        <f t="shared" si="1"/>
        <v>767.6</v>
      </c>
      <c r="J42" s="16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4"/>
    </row>
    <row r="43" spans="1:95" x14ac:dyDescent="0.25">
      <c r="A43" s="105">
        <v>29</v>
      </c>
      <c r="B43" s="13" t="s">
        <v>38</v>
      </c>
      <c r="C43" s="12" t="s">
        <v>35</v>
      </c>
      <c r="D43" s="14">
        <v>98</v>
      </c>
      <c r="E43" s="15">
        <v>16.7</v>
      </c>
      <c r="F43" s="106">
        <f t="shared" si="2"/>
        <v>1636.6</v>
      </c>
      <c r="G43" s="16"/>
      <c r="H43" s="155">
        <v>98</v>
      </c>
      <c r="I43" s="106">
        <f t="shared" si="1"/>
        <v>1636.6</v>
      </c>
      <c r="J43" s="16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4"/>
    </row>
    <row r="44" spans="1:95" ht="31.5" x14ac:dyDescent="0.25">
      <c r="A44" s="105">
        <v>30</v>
      </c>
      <c r="B44" s="13" t="s">
        <v>39</v>
      </c>
      <c r="C44" s="12" t="s">
        <v>6</v>
      </c>
      <c r="D44" s="14">
        <v>474.12</v>
      </c>
      <c r="E44" s="15">
        <v>43.9</v>
      </c>
      <c r="F44" s="106">
        <f t="shared" si="2"/>
        <v>20813.87</v>
      </c>
      <c r="G44" s="16"/>
      <c r="H44" s="155">
        <v>474.12</v>
      </c>
      <c r="I44" s="106">
        <f t="shared" si="1"/>
        <v>20813.87</v>
      </c>
      <c r="J44" s="16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4"/>
    </row>
    <row r="45" spans="1:95" ht="31.5" x14ac:dyDescent="0.25">
      <c r="A45" s="105">
        <v>31</v>
      </c>
      <c r="B45" s="13" t="s">
        <v>40</v>
      </c>
      <c r="C45" s="12" t="s">
        <v>6</v>
      </c>
      <c r="D45" s="14">
        <v>38</v>
      </c>
      <c r="E45" s="15">
        <v>39.86</v>
      </c>
      <c r="F45" s="106">
        <f t="shared" si="2"/>
        <v>1514.68</v>
      </c>
      <c r="G45" s="16"/>
      <c r="H45" s="155">
        <v>140</v>
      </c>
      <c r="I45" s="106">
        <f t="shared" si="1"/>
        <v>5580.4</v>
      </c>
      <c r="J45" s="16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4"/>
    </row>
    <row r="46" spans="1:95" ht="31.5" x14ac:dyDescent="0.25">
      <c r="A46" s="105">
        <v>32</v>
      </c>
      <c r="B46" s="13" t="s">
        <v>41</v>
      </c>
      <c r="C46" s="12" t="s">
        <v>6</v>
      </c>
      <c r="D46" s="14">
        <v>160</v>
      </c>
      <c r="E46" s="15">
        <v>43.15</v>
      </c>
      <c r="F46" s="106">
        <f t="shared" si="2"/>
        <v>6904</v>
      </c>
      <c r="G46" s="16"/>
      <c r="H46" s="155">
        <v>160</v>
      </c>
      <c r="I46" s="106">
        <f t="shared" si="1"/>
        <v>6904</v>
      </c>
      <c r="J46" s="16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4"/>
    </row>
    <row r="47" spans="1:95" x14ac:dyDescent="0.25">
      <c r="A47" s="105">
        <v>33</v>
      </c>
      <c r="B47" s="13" t="s">
        <v>42</v>
      </c>
      <c r="C47" s="12" t="s">
        <v>35</v>
      </c>
      <c r="D47" s="14">
        <v>42</v>
      </c>
      <c r="E47" s="15">
        <v>25.89</v>
      </c>
      <c r="F47" s="106">
        <f t="shared" si="2"/>
        <v>1087.3800000000001</v>
      </c>
      <c r="G47" s="16"/>
      <c r="H47" s="155">
        <v>42</v>
      </c>
      <c r="I47" s="106">
        <f t="shared" si="1"/>
        <v>1087.3800000000001</v>
      </c>
      <c r="J47" s="16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4"/>
    </row>
    <row r="48" spans="1:95" x14ac:dyDescent="0.25">
      <c r="A48" s="105">
        <v>34</v>
      </c>
      <c r="B48" s="13" t="s">
        <v>43</v>
      </c>
      <c r="C48" s="12" t="s">
        <v>6</v>
      </c>
      <c r="D48" s="14">
        <v>773.32</v>
      </c>
      <c r="E48" s="15">
        <v>5.6</v>
      </c>
      <c r="F48" s="106">
        <f t="shared" si="2"/>
        <v>4330.59</v>
      </c>
      <c r="G48" s="18"/>
      <c r="H48" s="155">
        <v>773.32</v>
      </c>
      <c r="I48" s="106">
        <f t="shared" si="1"/>
        <v>4330.59</v>
      </c>
      <c r="J48" s="18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20"/>
    </row>
    <row r="49" spans="1:95" x14ac:dyDescent="0.25">
      <c r="A49" s="105">
        <v>35</v>
      </c>
      <c r="B49" s="13" t="s">
        <v>44</v>
      </c>
      <c r="C49" s="12" t="s">
        <v>6</v>
      </c>
      <c r="D49" s="14">
        <v>1265.32</v>
      </c>
      <c r="E49" s="15">
        <v>1.89</v>
      </c>
      <c r="F49" s="106">
        <f t="shared" si="2"/>
        <v>2391.4499999999998</v>
      </c>
      <c r="G49" s="18"/>
      <c r="H49" s="155">
        <v>1265.32</v>
      </c>
      <c r="I49" s="106">
        <f t="shared" si="1"/>
        <v>2391.4499999999998</v>
      </c>
      <c r="J49" s="18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20"/>
    </row>
    <row r="50" spans="1:95" x14ac:dyDescent="0.25">
      <c r="A50" s="105">
        <v>36</v>
      </c>
      <c r="B50" s="13" t="s">
        <v>45</v>
      </c>
      <c r="C50" s="12" t="s">
        <v>6</v>
      </c>
      <c r="D50" s="14">
        <v>1265.32</v>
      </c>
      <c r="E50" s="15">
        <v>6.7</v>
      </c>
      <c r="F50" s="106">
        <f t="shared" si="2"/>
        <v>8477.64</v>
      </c>
      <c r="G50" s="18"/>
      <c r="H50" s="155">
        <v>1265.32</v>
      </c>
      <c r="I50" s="106">
        <f t="shared" si="1"/>
        <v>8477.64</v>
      </c>
      <c r="J50" s="18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20"/>
    </row>
    <row r="51" spans="1:95" x14ac:dyDescent="0.25">
      <c r="A51" s="105">
        <v>37</v>
      </c>
      <c r="B51" s="13" t="s">
        <v>46</v>
      </c>
      <c r="C51" s="12" t="s">
        <v>6</v>
      </c>
      <c r="D51" s="14">
        <v>150</v>
      </c>
      <c r="E51" s="15">
        <v>8.39</v>
      </c>
      <c r="F51" s="106">
        <f t="shared" si="2"/>
        <v>1258.5</v>
      </c>
      <c r="G51" s="16"/>
      <c r="H51" s="155">
        <v>245</v>
      </c>
      <c r="I51" s="106">
        <f t="shared" si="1"/>
        <v>2055.5500000000002</v>
      </c>
      <c r="J51" s="16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4"/>
    </row>
    <row r="52" spans="1:95" ht="31.5" x14ac:dyDescent="0.25">
      <c r="A52" s="105">
        <v>38</v>
      </c>
      <c r="B52" s="13" t="s">
        <v>47</v>
      </c>
      <c r="C52" s="12" t="s">
        <v>6</v>
      </c>
      <c r="D52" s="14">
        <v>15.82</v>
      </c>
      <c r="E52" s="15">
        <v>38.6</v>
      </c>
      <c r="F52" s="106">
        <f t="shared" si="2"/>
        <v>610.65</v>
      </c>
      <c r="G52" s="16"/>
      <c r="H52" s="155">
        <v>15.82</v>
      </c>
      <c r="I52" s="106">
        <f t="shared" si="1"/>
        <v>610.65</v>
      </c>
      <c r="J52" s="16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4"/>
    </row>
    <row r="53" spans="1:95" x14ac:dyDescent="0.25">
      <c r="A53" s="105">
        <v>39</v>
      </c>
      <c r="B53" s="13" t="s">
        <v>48</v>
      </c>
      <c r="C53" s="12" t="s">
        <v>6</v>
      </c>
      <c r="D53" s="14">
        <v>280</v>
      </c>
      <c r="E53" s="15">
        <v>17.899999999999999</v>
      </c>
      <c r="F53" s="106">
        <f t="shared" si="2"/>
        <v>5012</v>
      </c>
      <c r="G53" s="16"/>
      <c r="H53" s="155">
        <v>280</v>
      </c>
      <c r="I53" s="106">
        <f t="shared" si="1"/>
        <v>5012</v>
      </c>
      <c r="J53" s="16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4"/>
    </row>
    <row r="54" spans="1:95" x14ac:dyDescent="0.25">
      <c r="A54" s="105">
        <v>40</v>
      </c>
      <c r="B54" s="13" t="s">
        <v>49</v>
      </c>
      <c r="C54" s="12" t="s">
        <v>50</v>
      </c>
      <c r="D54" s="14">
        <v>121.54</v>
      </c>
      <c r="E54" s="15">
        <v>15.1</v>
      </c>
      <c r="F54" s="106">
        <f t="shared" si="2"/>
        <v>1835.25</v>
      </c>
      <c r="G54" s="16"/>
      <c r="H54" s="155">
        <v>80</v>
      </c>
      <c r="I54" s="106">
        <f t="shared" si="1"/>
        <v>1208</v>
      </c>
      <c r="J54" s="16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4"/>
    </row>
    <row r="55" spans="1:95" ht="31.5" x14ac:dyDescent="0.25">
      <c r="A55" s="105">
        <v>41</v>
      </c>
      <c r="B55" s="13" t="s">
        <v>51</v>
      </c>
      <c r="C55" s="12" t="s">
        <v>50</v>
      </c>
      <c r="D55" s="14">
        <v>39.9</v>
      </c>
      <c r="E55" s="15">
        <v>15.1</v>
      </c>
      <c r="F55" s="106">
        <f t="shared" si="2"/>
        <v>602.49</v>
      </c>
      <c r="G55" s="16"/>
      <c r="H55" s="155">
        <v>39.9</v>
      </c>
      <c r="I55" s="106">
        <f t="shared" si="1"/>
        <v>602.49</v>
      </c>
      <c r="J55" s="16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4"/>
    </row>
    <row r="56" spans="1:95" ht="31.5" x14ac:dyDescent="0.25">
      <c r="A56" s="105">
        <v>42</v>
      </c>
      <c r="B56" s="13" t="s">
        <v>52</v>
      </c>
      <c r="C56" s="12" t="s">
        <v>50</v>
      </c>
      <c r="D56" s="14">
        <v>11.2</v>
      </c>
      <c r="E56" s="15">
        <v>15.29</v>
      </c>
      <c r="F56" s="106">
        <f t="shared" si="2"/>
        <v>171.25</v>
      </c>
      <c r="G56" s="16"/>
      <c r="H56" s="155">
        <v>11.2</v>
      </c>
      <c r="I56" s="106">
        <f t="shared" si="1"/>
        <v>171.25</v>
      </c>
      <c r="J56" s="16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4"/>
    </row>
    <row r="57" spans="1:95" x14ac:dyDescent="0.25">
      <c r="A57" s="105">
        <v>43</v>
      </c>
      <c r="B57" s="13" t="s">
        <v>53</v>
      </c>
      <c r="C57" s="12" t="s">
        <v>35</v>
      </c>
      <c r="D57" s="14">
        <v>198</v>
      </c>
      <c r="E57" s="15">
        <v>4.99</v>
      </c>
      <c r="F57" s="106">
        <f t="shared" si="2"/>
        <v>988.02</v>
      </c>
      <c r="G57" s="16"/>
      <c r="H57" s="155">
        <v>160</v>
      </c>
      <c r="I57" s="106">
        <f t="shared" si="1"/>
        <v>798.4</v>
      </c>
      <c r="J57" s="16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4"/>
    </row>
    <row r="58" spans="1:95" ht="31.5" x14ac:dyDescent="0.25">
      <c r="A58" s="105">
        <v>44</v>
      </c>
      <c r="B58" s="13" t="s">
        <v>54</v>
      </c>
      <c r="C58" s="12" t="s">
        <v>10</v>
      </c>
      <c r="D58" s="14">
        <v>1</v>
      </c>
      <c r="E58" s="15">
        <v>387.6</v>
      </c>
      <c r="F58" s="106">
        <f t="shared" si="2"/>
        <v>387.6</v>
      </c>
      <c r="G58" s="16"/>
      <c r="H58" s="155">
        <v>1</v>
      </c>
      <c r="I58" s="106">
        <f t="shared" si="1"/>
        <v>387.6</v>
      </c>
      <c r="J58" s="16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4"/>
    </row>
    <row r="59" spans="1:95" ht="31.5" x14ac:dyDescent="0.25">
      <c r="A59" s="105">
        <v>45</v>
      </c>
      <c r="B59" s="13" t="s">
        <v>55</v>
      </c>
      <c r="C59" s="12" t="s">
        <v>6</v>
      </c>
      <c r="D59" s="14">
        <v>208</v>
      </c>
      <c r="E59" s="15">
        <v>8.39</v>
      </c>
      <c r="F59" s="106">
        <f t="shared" si="2"/>
        <v>1745.12</v>
      </c>
      <c r="G59" s="16"/>
      <c r="H59" s="155">
        <v>208</v>
      </c>
      <c r="I59" s="106">
        <f t="shared" si="1"/>
        <v>1745.12</v>
      </c>
      <c r="J59" s="16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4"/>
    </row>
    <row r="60" spans="1:95" ht="31.5" x14ac:dyDescent="0.25">
      <c r="A60" s="105">
        <v>46</v>
      </c>
      <c r="B60" s="13" t="s">
        <v>56</v>
      </c>
      <c r="C60" s="12" t="s">
        <v>6</v>
      </c>
      <c r="D60" s="14">
        <v>208</v>
      </c>
      <c r="E60" s="15">
        <v>1.89</v>
      </c>
      <c r="F60" s="106">
        <f t="shared" si="2"/>
        <v>393.12</v>
      </c>
      <c r="G60" s="18"/>
      <c r="H60" s="155">
        <v>208</v>
      </c>
      <c r="I60" s="106">
        <f t="shared" si="1"/>
        <v>393.12</v>
      </c>
      <c r="J60" s="18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20"/>
    </row>
    <row r="61" spans="1:95" x14ac:dyDescent="0.25">
      <c r="A61" s="105">
        <v>47</v>
      </c>
      <c r="B61" s="13" t="s">
        <v>57</v>
      </c>
      <c r="C61" s="12" t="s">
        <v>6</v>
      </c>
      <c r="D61" s="14">
        <v>208</v>
      </c>
      <c r="E61" s="15">
        <v>6.7</v>
      </c>
      <c r="F61" s="106">
        <f t="shared" si="2"/>
        <v>1393.6</v>
      </c>
      <c r="G61" s="16"/>
      <c r="H61" s="155">
        <v>208</v>
      </c>
      <c r="I61" s="106">
        <f t="shared" si="1"/>
        <v>1393.6</v>
      </c>
      <c r="J61" s="16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4"/>
    </row>
    <row r="62" spans="1:95" x14ac:dyDescent="0.25">
      <c r="A62" s="105">
        <v>48</v>
      </c>
      <c r="B62" s="13" t="s">
        <v>58</v>
      </c>
      <c r="C62" s="12" t="s">
        <v>6</v>
      </c>
      <c r="D62" s="14">
        <v>72.58</v>
      </c>
      <c r="E62" s="15">
        <v>30.19</v>
      </c>
      <c r="F62" s="106">
        <f t="shared" si="2"/>
        <v>2191.19</v>
      </c>
      <c r="G62" s="16"/>
      <c r="H62" s="155">
        <v>72.58</v>
      </c>
      <c r="I62" s="106">
        <f t="shared" si="1"/>
        <v>2191.19</v>
      </c>
      <c r="J62" s="16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4"/>
    </row>
    <row r="63" spans="1:95" x14ac:dyDescent="0.25">
      <c r="A63" s="105">
        <v>49</v>
      </c>
      <c r="B63" s="13" t="s">
        <v>59</v>
      </c>
      <c r="C63" s="12" t="s">
        <v>6</v>
      </c>
      <c r="D63" s="14">
        <v>109.03</v>
      </c>
      <c r="E63" s="15">
        <v>8.65</v>
      </c>
      <c r="F63" s="106">
        <f t="shared" si="2"/>
        <v>943.11</v>
      </c>
      <c r="G63" s="16"/>
      <c r="H63" s="155">
        <v>109.03</v>
      </c>
      <c r="I63" s="106">
        <f t="shared" si="1"/>
        <v>943.11</v>
      </c>
      <c r="J63" s="16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4"/>
    </row>
    <row r="64" spans="1:95" x14ac:dyDescent="0.25">
      <c r="A64" s="105">
        <v>50</v>
      </c>
      <c r="B64" s="13" t="s">
        <v>60</v>
      </c>
      <c r="C64" s="12" t="s">
        <v>6</v>
      </c>
      <c r="D64" s="14">
        <v>46.24</v>
      </c>
      <c r="E64" s="15">
        <v>10.09</v>
      </c>
      <c r="F64" s="106">
        <f t="shared" si="2"/>
        <v>466.56</v>
      </c>
      <c r="G64" s="16"/>
      <c r="H64" s="155">
        <v>46.24</v>
      </c>
      <c r="I64" s="106">
        <f t="shared" si="1"/>
        <v>466.56</v>
      </c>
      <c r="J64" s="16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4"/>
    </row>
    <row r="65" spans="1:95" ht="31.5" x14ac:dyDescent="0.25">
      <c r="A65" s="105">
        <v>53</v>
      </c>
      <c r="B65" s="13" t="s">
        <v>61</v>
      </c>
      <c r="C65" s="12" t="s">
        <v>6</v>
      </c>
      <c r="D65" s="14">
        <v>14.6</v>
      </c>
      <c r="E65" s="15">
        <v>10.09</v>
      </c>
      <c r="F65" s="106">
        <f t="shared" si="2"/>
        <v>147.31</v>
      </c>
      <c r="G65" s="16"/>
      <c r="H65" s="155">
        <v>14.6</v>
      </c>
      <c r="I65" s="106">
        <f t="shared" si="1"/>
        <v>147.31</v>
      </c>
      <c r="J65" s="16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4"/>
    </row>
    <row r="66" spans="1:95" x14ac:dyDescent="0.25">
      <c r="A66" s="105">
        <v>51</v>
      </c>
      <c r="B66" s="13" t="s">
        <v>62</v>
      </c>
      <c r="C66" s="12" t="s">
        <v>6</v>
      </c>
      <c r="D66" s="14">
        <v>169.87</v>
      </c>
      <c r="E66" s="15">
        <v>8.4</v>
      </c>
      <c r="F66" s="106">
        <f t="shared" si="2"/>
        <v>1426.91</v>
      </c>
      <c r="G66" s="18"/>
      <c r="H66" s="155">
        <v>169.87</v>
      </c>
      <c r="I66" s="106">
        <f t="shared" si="1"/>
        <v>1426.91</v>
      </c>
      <c r="J66" s="18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20"/>
    </row>
    <row r="67" spans="1:95" x14ac:dyDescent="0.25">
      <c r="A67" s="105">
        <v>52</v>
      </c>
      <c r="B67" s="13" t="s">
        <v>63</v>
      </c>
      <c r="C67" s="12" t="s">
        <v>6</v>
      </c>
      <c r="D67" s="14">
        <v>169.87</v>
      </c>
      <c r="E67" s="15">
        <v>12.96</v>
      </c>
      <c r="F67" s="106">
        <f t="shared" si="2"/>
        <v>2201.52</v>
      </c>
      <c r="G67" s="18"/>
      <c r="H67" s="155">
        <v>169.87</v>
      </c>
      <c r="I67" s="106">
        <f t="shared" si="1"/>
        <v>2201.52</v>
      </c>
      <c r="J67" s="18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20"/>
    </row>
    <row r="68" spans="1:95" ht="31.5" x14ac:dyDescent="0.25">
      <c r="A68" s="105">
        <v>54</v>
      </c>
      <c r="B68" s="13" t="s">
        <v>64</v>
      </c>
      <c r="C68" s="12" t="s">
        <v>18</v>
      </c>
      <c r="D68" s="14">
        <v>1.47</v>
      </c>
      <c r="E68" s="15">
        <v>395.76</v>
      </c>
      <c r="F68" s="106">
        <f t="shared" si="2"/>
        <v>581.77</v>
      </c>
      <c r="G68" s="16"/>
      <c r="H68" s="155">
        <v>1.47</v>
      </c>
      <c r="I68" s="106">
        <f t="shared" si="1"/>
        <v>581.77</v>
      </c>
      <c r="J68" s="16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4"/>
    </row>
    <row r="69" spans="1:95" x14ac:dyDescent="0.25">
      <c r="A69" s="105">
        <v>55</v>
      </c>
      <c r="B69" s="13" t="s">
        <v>65</v>
      </c>
      <c r="C69" s="12" t="s">
        <v>6</v>
      </c>
      <c r="D69" s="14">
        <v>104.13</v>
      </c>
      <c r="E69" s="15">
        <v>13.9</v>
      </c>
      <c r="F69" s="106">
        <f t="shared" si="2"/>
        <v>1447.41</v>
      </c>
      <c r="G69" s="18"/>
      <c r="H69" s="155">
        <v>116</v>
      </c>
      <c r="I69" s="106">
        <f t="shared" si="1"/>
        <v>1612.4</v>
      </c>
      <c r="J69" s="18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20"/>
    </row>
    <row r="70" spans="1:95" ht="31.5" x14ac:dyDescent="0.25">
      <c r="A70" s="105">
        <v>56</v>
      </c>
      <c r="B70" s="13" t="s">
        <v>66</v>
      </c>
      <c r="C70" s="12" t="s">
        <v>6</v>
      </c>
      <c r="D70" s="14">
        <v>104.13</v>
      </c>
      <c r="E70" s="15">
        <v>45.7</v>
      </c>
      <c r="F70" s="106">
        <f t="shared" si="2"/>
        <v>4758.74</v>
      </c>
      <c r="G70" s="16"/>
      <c r="H70" s="155">
        <v>116</v>
      </c>
      <c r="I70" s="106">
        <f t="shared" si="1"/>
        <v>5301.2</v>
      </c>
      <c r="J70" s="16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4"/>
    </row>
    <row r="71" spans="1:95" x14ac:dyDescent="0.25">
      <c r="A71" s="105">
        <v>57</v>
      </c>
      <c r="B71" s="13" t="s">
        <v>67</v>
      </c>
      <c r="C71" s="12" t="s">
        <v>35</v>
      </c>
      <c r="D71" s="14">
        <v>42</v>
      </c>
      <c r="E71" s="15">
        <v>7.68</v>
      </c>
      <c r="F71" s="106">
        <f t="shared" si="2"/>
        <v>322.56</v>
      </c>
      <c r="G71" s="16"/>
      <c r="H71" s="155">
        <v>60</v>
      </c>
      <c r="I71" s="106">
        <f t="shared" si="1"/>
        <v>460.8</v>
      </c>
      <c r="J71" s="16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4"/>
    </row>
    <row r="72" spans="1:95" x14ac:dyDescent="0.25">
      <c r="A72" s="105">
        <v>58</v>
      </c>
      <c r="B72" s="13" t="s">
        <v>68</v>
      </c>
      <c r="C72" s="12" t="s">
        <v>6</v>
      </c>
      <c r="D72" s="14">
        <v>280</v>
      </c>
      <c r="E72" s="15">
        <v>33.9</v>
      </c>
      <c r="F72" s="106">
        <f t="shared" si="2"/>
        <v>9492</v>
      </c>
      <c r="G72" s="16"/>
      <c r="H72" s="155">
        <v>280</v>
      </c>
      <c r="I72" s="106">
        <f t="shared" si="1"/>
        <v>9492</v>
      </c>
      <c r="J72" s="16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4"/>
    </row>
    <row r="73" spans="1:95" x14ac:dyDescent="0.25">
      <c r="A73" s="105">
        <v>59</v>
      </c>
      <c r="B73" s="13" t="s">
        <v>69</v>
      </c>
      <c r="C73" s="12" t="s">
        <v>6</v>
      </c>
      <c r="D73" s="14">
        <v>216.47</v>
      </c>
      <c r="E73" s="15">
        <v>9.8000000000000007</v>
      </c>
      <c r="F73" s="106">
        <f t="shared" si="2"/>
        <v>2121.41</v>
      </c>
      <c r="G73" s="16"/>
      <c r="H73" s="155">
        <v>102</v>
      </c>
      <c r="I73" s="106">
        <f t="shared" si="1"/>
        <v>999.6</v>
      </c>
      <c r="J73" s="16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4"/>
    </row>
    <row r="74" spans="1:95" x14ac:dyDescent="0.25">
      <c r="A74" s="105">
        <v>60</v>
      </c>
      <c r="B74" s="13" t="s">
        <v>70</v>
      </c>
      <c r="C74" s="12" t="s">
        <v>50</v>
      </c>
      <c r="D74" s="14">
        <v>2.9</v>
      </c>
      <c r="E74" s="15">
        <v>265.2</v>
      </c>
      <c r="F74" s="106">
        <f t="shared" si="2"/>
        <v>769.08</v>
      </c>
      <c r="G74" s="16"/>
      <c r="H74" s="155">
        <v>2.9</v>
      </c>
      <c r="I74" s="106">
        <f t="shared" ref="I74:I137" si="3">ROUND(H74*E74,2)</f>
        <v>769.08</v>
      </c>
      <c r="J74" s="16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4"/>
    </row>
    <row r="75" spans="1:95" ht="31.5" x14ac:dyDescent="0.25">
      <c r="A75" s="105">
        <v>61</v>
      </c>
      <c r="B75" s="13" t="s">
        <v>71</v>
      </c>
      <c r="C75" s="12" t="s">
        <v>6</v>
      </c>
      <c r="D75" s="14">
        <v>11.52</v>
      </c>
      <c r="E75" s="15">
        <v>86.4</v>
      </c>
      <c r="F75" s="106">
        <f t="shared" si="2"/>
        <v>995.33</v>
      </c>
      <c r="G75" s="16"/>
      <c r="H75" s="155">
        <v>11.52</v>
      </c>
      <c r="I75" s="106">
        <f t="shared" si="3"/>
        <v>995.33</v>
      </c>
      <c r="J75" s="16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4"/>
    </row>
    <row r="76" spans="1:95" ht="47.25" x14ac:dyDescent="0.25">
      <c r="A76" s="105">
        <v>62</v>
      </c>
      <c r="B76" s="13" t="s">
        <v>72</v>
      </c>
      <c r="C76" s="12" t="s">
        <v>10</v>
      </c>
      <c r="D76" s="14">
        <v>7</v>
      </c>
      <c r="E76" s="15">
        <v>201.96</v>
      </c>
      <c r="F76" s="106">
        <f t="shared" si="2"/>
        <v>1413.72</v>
      </c>
      <c r="G76" s="16"/>
      <c r="H76" s="155">
        <v>7</v>
      </c>
      <c r="I76" s="106">
        <f t="shared" si="3"/>
        <v>1413.72</v>
      </c>
      <c r="J76" s="16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4"/>
    </row>
    <row r="77" spans="1:95" ht="31.5" x14ac:dyDescent="0.25">
      <c r="A77" s="105">
        <v>63</v>
      </c>
      <c r="B77" s="13" t="s">
        <v>73</v>
      </c>
      <c r="C77" s="12" t="s">
        <v>10</v>
      </c>
      <c r="D77" s="14">
        <v>1</v>
      </c>
      <c r="E77" s="15">
        <v>1713.6</v>
      </c>
      <c r="F77" s="106">
        <f t="shared" si="2"/>
        <v>1713.6</v>
      </c>
      <c r="G77" s="16"/>
      <c r="H77" s="155">
        <v>1</v>
      </c>
      <c r="I77" s="106">
        <f t="shared" si="3"/>
        <v>1713.6</v>
      </c>
      <c r="J77" s="16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4"/>
    </row>
    <row r="78" spans="1:95" x14ac:dyDescent="0.25">
      <c r="A78" s="105">
        <v>64</v>
      </c>
      <c r="B78" s="13" t="s">
        <v>74</v>
      </c>
      <c r="C78" s="12" t="s">
        <v>18</v>
      </c>
      <c r="D78" s="14">
        <v>96</v>
      </c>
      <c r="E78" s="15">
        <v>18.600000000000001</v>
      </c>
      <c r="F78" s="106">
        <f t="shared" si="2"/>
        <v>1785.6</v>
      </c>
      <c r="G78" s="18"/>
      <c r="H78" s="155">
        <v>96</v>
      </c>
      <c r="I78" s="106">
        <f t="shared" si="3"/>
        <v>1785.6</v>
      </c>
      <c r="J78" s="18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20"/>
    </row>
    <row r="79" spans="1:95" x14ac:dyDescent="0.25">
      <c r="A79" s="105">
        <v>65</v>
      </c>
      <c r="B79" s="13" t="s">
        <v>75</v>
      </c>
      <c r="C79" s="12" t="s">
        <v>18</v>
      </c>
      <c r="D79" s="14">
        <v>96</v>
      </c>
      <c r="E79" s="15">
        <v>26.9</v>
      </c>
      <c r="F79" s="106">
        <f t="shared" ref="F79:F83" si="4">ROUND(E79*D79,2)</f>
        <v>2582.4</v>
      </c>
      <c r="G79" s="18"/>
      <c r="H79" s="155">
        <v>96</v>
      </c>
      <c r="I79" s="106">
        <f t="shared" si="3"/>
        <v>2582.4</v>
      </c>
      <c r="J79" s="18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20"/>
    </row>
    <row r="80" spans="1:95" x14ac:dyDescent="0.25">
      <c r="A80" s="105">
        <v>66</v>
      </c>
      <c r="B80" s="13" t="s">
        <v>76</v>
      </c>
      <c r="C80" s="12" t="s">
        <v>18</v>
      </c>
      <c r="D80" s="14">
        <v>96</v>
      </c>
      <c r="E80" s="15">
        <v>11.8</v>
      </c>
      <c r="F80" s="106">
        <f t="shared" si="4"/>
        <v>1132.8</v>
      </c>
      <c r="G80" s="18"/>
      <c r="H80" s="155">
        <v>96</v>
      </c>
      <c r="I80" s="106">
        <f t="shared" si="3"/>
        <v>1132.8</v>
      </c>
      <c r="J80" s="18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20"/>
    </row>
    <row r="81" spans="1:95" x14ac:dyDescent="0.25">
      <c r="A81" s="105">
        <v>67</v>
      </c>
      <c r="B81" s="13" t="s">
        <v>77</v>
      </c>
      <c r="C81" s="12" t="s">
        <v>18</v>
      </c>
      <c r="D81" s="14">
        <v>96</v>
      </c>
      <c r="E81" s="15">
        <v>25.4</v>
      </c>
      <c r="F81" s="106">
        <f t="shared" si="4"/>
        <v>2438.4</v>
      </c>
      <c r="G81" s="18"/>
      <c r="H81" s="155">
        <v>96</v>
      </c>
      <c r="I81" s="106">
        <f t="shared" si="3"/>
        <v>2438.4</v>
      </c>
      <c r="J81" s="18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20"/>
    </row>
    <row r="82" spans="1:95" x14ac:dyDescent="0.25">
      <c r="A82" s="105">
        <v>68</v>
      </c>
      <c r="B82" s="13" t="s">
        <v>78</v>
      </c>
      <c r="C82" s="12" t="s">
        <v>6</v>
      </c>
      <c r="D82" s="14">
        <v>178</v>
      </c>
      <c r="E82" s="15">
        <v>5.98</v>
      </c>
      <c r="F82" s="106">
        <f t="shared" si="4"/>
        <v>1064.44</v>
      </c>
      <c r="G82" s="16"/>
      <c r="H82" s="155">
        <v>178</v>
      </c>
      <c r="I82" s="106">
        <f t="shared" si="3"/>
        <v>1064.44</v>
      </c>
      <c r="J82" s="16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4"/>
    </row>
    <row r="83" spans="1:95" ht="31.5" x14ac:dyDescent="0.25">
      <c r="A83" s="105">
        <v>69</v>
      </c>
      <c r="B83" s="13" t="s">
        <v>79</v>
      </c>
      <c r="C83" s="12" t="s">
        <v>6</v>
      </c>
      <c r="D83" s="14">
        <v>160</v>
      </c>
      <c r="E83" s="15">
        <v>8.6</v>
      </c>
      <c r="F83" s="106">
        <f t="shared" si="4"/>
        <v>1376</v>
      </c>
      <c r="G83" s="16"/>
      <c r="H83" s="155">
        <v>160</v>
      </c>
      <c r="I83" s="106">
        <f t="shared" si="3"/>
        <v>1376</v>
      </c>
      <c r="J83" s="16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4"/>
    </row>
    <row r="84" spans="1:95" x14ac:dyDescent="0.25">
      <c r="A84" s="107"/>
      <c r="B84" s="66" t="s">
        <v>222</v>
      </c>
      <c r="C84" s="65"/>
      <c r="D84" s="67"/>
      <c r="E84" s="68"/>
      <c r="F84" s="108">
        <f>SUM(F15:F83)</f>
        <v>154666.51999999999</v>
      </c>
      <c r="G84" s="16"/>
      <c r="H84" s="167"/>
      <c r="I84" s="108">
        <f>SUM(I15:I83)</f>
        <v>168117.53999999992</v>
      </c>
      <c r="J84" s="16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4"/>
    </row>
    <row r="85" spans="1:95" x14ac:dyDescent="0.25">
      <c r="A85" s="109"/>
      <c r="B85" s="21" t="s">
        <v>80</v>
      </c>
      <c r="C85" s="22"/>
      <c r="D85" s="23"/>
      <c r="E85" s="24"/>
      <c r="F85" s="110"/>
      <c r="G85" s="16"/>
      <c r="H85" s="169"/>
      <c r="I85" s="170">
        <f t="shared" si="3"/>
        <v>0</v>
      </c>
      <c r="J85" s="16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4"/>
    </row>
    <row r="86" spans="1:95" x14ac:dyDescent="0.25">
      <c r="A86" s="111"/>
      <c r="B86" s="25" t="s">
        <v>81</v>
      </c>
      <c r="C86" s="26"/>
      <c r="D86" s="27"/>
      <c r="E86" s="28"/>
      <c r="F86" s="99"/>
      <c r="G86" s="3"/>
      <c r="H86" s="155"/>
      <c r="I86" s="106">
        <f t="shared" si="3"/>
        <v>0</v>
      </c>
      <c r="J86" s="3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</row>
    <row r="87" spans="1:95" ht="31.5" x14ac:dyDescent="0.25">
      <c r="A87" s="112">
        <v>1</v>
      </c>
      <c r="B87" s="26" t="s">
        <v>82</v>
      </c>
      <c r="C87" s="29" t="s">
        <v>83</v>
      </c>
      <c r="D87" s="14">
        <v>53</v>
      </c>
      <c r="E87" s="30">
        <v>12.04</v>
      </c>
      <c r="F87" s="106">
        <f t="shared" ref="F87:F112" si="5">ROUND(E87*D87,2)</f>
        <v>638.12</v>
      </c>
      <c r="G87" s="3"/>
      <c r="H87" s="147">
        <v>53</v>
      </c>
      <c r="I87" s="106">
        <f t="shared" si="3"/>
        <v>638.12</v>
      </c>
      <c r="J87" s="3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</row>
    <row r="88" spans="1:95" ht="31.5" x14ac:dyDescent="0.25">
      <c r="A88" s="112">
        <v>2</v>
      </c>
      <c r="B88" s="26" t="s">
        <v>84</v>
      </c>
      <c r="C88" s="29" t="s">
        <v>83</v>
      </c>
      <c r="D88" s="14">
        <v>85</v>
      </c>
      <c r="E88" s="30">
        <v>16.12</v>
      </c>
      <c r="F88" s="106">
        <f t="shared" si="5"/>
        <v>1370.2</v>
      </c>
      <c r="G88" s="3"/>
      <c r="H88" s="147">
        <v>85</v>
      </c>
      <c r="I88" s="106">
        <f t="shared" si="3"/>
        <v>1370.2</v>
      </c>
      <c r="J88" s="3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</row>
    <row r="89" spans="1:95" ht="31.5" x14ac:dyDescent="0.25">
      <c r="A89" s="112">
        <v>3</v>
      </c>
      <c r="B89" s="26" t="s">
        <v>85</v>
      </c>
      <c r="C89" s="29" t="s">
        <v>83</v>
      </c>
      <c r="D89" s="14">
        <v>15</v>
      </c>
      <c r="E89" s="30">
        <v>12.5</v>
      </c>
      <c r="F89" s="106">
        <f t="shared" si="5"/>
        <v>187.5</v>
      </c>
      <c r="G89" s="3"/>
      <c r="H89" s="147">
        <v>15</v>
      </c>
      <c r="I89" s="106">
        <f t="shared" si="3"/>
        <v>187.5</v>
      </c>
      <c r="J89" s="3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</row>
    <row r="90" spans="1:95" ht="31.5" x14ac:dyDescent="0.25">
      <c r="A90" s="112">
        <v>4</v>
      </c>
      <c r="B90" s="26" t="s">
        <v>86</v>
      </c>
      <c r="C90" s="29" t="s">
        <v>83</v>
      </c>
      <c r="D90" s="14">
        <v>10</v>
      </c>
      <c r="E90" s="30">
        <v>17.920000000000002</v>
      </c>
      <c r="F90" s="106">
        <f t="shared" si="5"/>
        <v>179.2</v>
      </c>
      <c r="G90" s="3"/>
      <c r="H90" s="147">
        <v>10</v>
      </c>
      <c r="I90" s="106">
        <f t="shared" si="3"/>
        <v>179.2</v>
      </c>
      <c r="J90" s="3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</row>
    <row r="91" spans="1:95" ht="31.5" x14ac:dyDescent="0.25">
      <c r="A91" s="112">
        <v>5</v>
      </c>
      <c r="B91" s="26" t="s">
        <v>87</v>
      </c>
      <c r="C91" s="29" t="s">
        <v>83</v>
      </c>
      <c r="D91" s="14">
        <v>5</v>
      </c>
      <c r="E91" s="30">
        <v>37.64</v>
      </c>
      <c r="F91" s="106">
        <f t="shared" si="5"/>
        <v>188.2</v>
      </c>
      <c r="G91" s="3"/>
      <c r="H91" s="147">
        <v>5</v>
      </c>
      <c r="I91" s="106">
        <f t="shared" si="3"/>
        <v>188.2</v>
      </c>
      <c r="J91" s="3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</row>
    <row r="92" spans="1:95" x14ac:dyDescent="0.25">
      <c r="A92" s="112">
        <v>6</v>
      </c>
      <c r="B92" s="26" t="s">
        <v>88</v>
      </c>
      <c r="C92" s="29" t="s">
        <v>10</v>
      </c>
      <c r="D92" s="14">
        <v>3</v>
      </c>
      <c r="E92" s="30">
        <v>141.78</v>
      </c>
      <c r="F92" s="106">
        <f t="shared" si="5"/>
        <v>425.34</v>
      </c>
      <c r="G92" s="3"/>
      <c r="H92" s="147">
        <v>3</v>
      </c>
      <c r="I92" s="106">
        <f t="shared" si="3"/>
        <v>425.34</v>
      </c>
      <c r="J92" s="3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</row>
    <row r="93" spans="1:95" x14ac:dyDescent="0.25">
      <c r="A93" s="112">
        <v>7</v>
      </c>
      <c r="B93" s="26" t="s">
        <v>89</v>
      </c>
      <c r="C93" s="29" t="s">
        <v>10</v>
      </c>
      <c r="D93" s="14">
        <v>2</v>
      </c>
      <c r="E93" s="30">
        <v>147.9</v>
      </c>
      <c r="F93" s="106">
        <f t="shared" si="5"/>
        <v>295.8</v>
      </c>
      <c r="G93" s="3"/>
      <c r="H93" s="147">
        <v>2</v>
      </c>
      <c r="I93" s="106">
        <f t="shared" si="3"/>
        <v>295.8</v>
      </c>
      <c r="J93" s="3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</row>
    <row r="94" spans="1:95" x14ac:dyDescent="0.25">
      <c r="A94" s="112">
        <v>8</v>
      </c>
      <c r="B94" s="26" t="s">
        <v>90</v>
      </c>
      <c r="C94" s="29" t="s">
        <v>91</v>
      </c>
      <c r="D94" s="14" t="s">
        <v>92</v>
      </c>
      <c r="E94" s="30">
        <v>69.36</v>
      </c>
      <c r="F94" s="106" t="e">
        <f t="shared" si="5"/>
        <v>#VALUE!</v>
      </c>
      <c r="G94" s="3"/>
      <c r="H94" s="147" t="s">
        <v>92</v>
      </c>
      <c r="I94" s="106" t="e">
        <f t="shared" si="3"/>
        <v>#VALUE!</v>
      </c>
      <c r="J94" s="3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</row>
    <row r="95" spans="1:95" x14ac:dyDescent="0.25">
      <c r="A95" s="112">
        <v>9</v>
      </c>
      <c r="B95" s="26" t="s">
        <v>93</v>
      </c>
      <c r="C95" s="29" t="s">
        <v>10</v>
      </c>
      <c r="D95" s="14">
        <v>1</v>
      </c>
      <c r="E95" s="30">
        <v>20.71</v>
      </c>
      <c r="F95" s="106">
        <f t="shared" si="5"/>
        <v>20.71</v>
      </c>
      <c r="G95" s="3"/>
      <c r="H95" s="147">
        <v>1</v>
      </c>
      <c r="I95" s="106">
        <f t="shared" si="3"/>
        <v>20.71</v>
      </c>
      <c r="J95" s="3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</row>
    <row r="96" spans="1:95" x14ac:dyDescent="0.25">
      <c r="A96" s="112">
        <v>10</v>
      </c>
      <c r="B96" s="26" t="s">
        <v>94</v>
      </c>
      <c r="C96" s="29" t="s">
        <v>10</v>
      </c>
      <c r="D96" s="14">
        <v>1</v>
      </c>
      <c r="E96" s="30">
        <v>21.2</v>
      </c>
      <c r="F96" s="106">
        <f t="shared" si="5"/>
        <v>21.2</v>
      </c>
      <c r="G96" s="3"/>
      <c r="H96" s="147">
        <v>1</v>
      </c>
      <c r="I96" s="106">
        <f t="shared" si="3"/>
        <v>21.2</v>
      </c>
      <c r="J96" s="3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</row>
    <row r="97" spans="1:94" x14ac:dyDescent="0.25">
      <c r="A97" s="112">
        <v>11</v>
      </c>
      <c r="B97" s="31" t="s">
        <v>95</v>
      </c>
      <c r="C97" s="29" t="s">
        <v>10</v>
      </c>
      <c r="D97" s="14">
        <v>1</v>
      </c>
      <c r="E97" s="30">
        <v>21.01</v>
      </c>
      <c r="F97" s="106">
        <f t="shared" si="5"/>
        <v>21.01</v>
      </c>
      <c r="G97" s="3"/>
      <c r="H97" s="147">
        <v>1</v>
      </c>
      <c r="I97" s="106">
        <f t="shared" si="3"/>
        <v>21.01</v>
      </c>
      <c r="J97" s="3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</row>
    <row r="98" spans="1:94" x14ac:dyDescent="0.25">
      <c r="A98" s="112">
        <v>12</v>
      </c>
      <c r="B98" s="31" t="s">
        <v>96</v>
      </c>
      <c r="C98" s="29" t="s">
        <v>10</v>
      </c>
      <c r="D98" s="14">
        <v>1</v>
      </c>
      <c r="E98" s="30">
        <v>46.93</v>
      </c>
      <c r="F98" s="106">
        <f t="shared" si="5"/>
        <v>46.93</v>
      </c>
      <c r="G98" s="3"/>
      <c r="H98" s="147">
        <v>1</v>
      </c>
      <c r="I98" s="106">
        <f t="shared" si="3"/>
        <v>46.93</v>
      </c>
      <c r="J98" s="3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</row>
    <row r="99" spans="1:94" x14ac:dyDescent="0.25">
      <c r="A99" s="112">
        <v>13</v>
      </c>
      <c r="B99" s="31" t="s">
        <v>97</v>
      </c>
      <c r="C99" s="29" t="s">
        <v>10</v>
      </c>
      <c r="D99" s="14" t="s">
        <v>92</v>
      </c>
      <c r="E99" s="30">
        <v>375.36</v>
      </c>
      <c r="F99" s="106" t="e">
        <f t="shared" si="5"/>
        <v>#VALUE!</v>
      </c>
      <c r="G99" s="3"/>
      <c r="H99" s="147" t="s">
        <v>92</v>
      </c>
      <c r="I99" s="106" t="e">
        <f t="shared" si="3"/>
        <v>#VALUE!</v>
      </c>
      <c r="J99" s="3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</row>
    <row r="100" spans="1:94" ht="31.5" x14ac:dyDescent="0.25">
      <c r="A100" s="112">
        <v>14</v>
      </c>
      <c r="B100" s="13" t="s">
        <v>98</v>
      </c>
      <c r="C100" s="29" t="s">
        <v>83</v>
      </c>
      <c r="D100" s="14">
        <v>90</v>
      </c>
      <c r="E100" s="30">
        <v>3.61</v>
      </c>
      <c r="F100" s="106">
        <f t="shared" si="5"/>
        <v>324.89999999999998</v>
      </c>
      <c r="G100" s="3"/>
      <c r="H100" s="147">
        <v>90</v>
      </c>
      <c r="I100" s="106">
        <f t="shared" si="3"/>
        <v>324.89999999999998</v>
      </c>
      <c r="J100" s="3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</row>
    <row r="101" spans="1:94" ht="31.5" x14ac:dyDescent="0.25">
      <c r="A101" s="112">
        <v>15</v>
      </c>
      <c r="B101" s="13" t="s">
        <v>99</v>
      </c>
      <c r="C101" s="29" t="s">
        <v>83</v>
      </c>
      <c r="D101" s="14">
        <v>10</v>
      </c>
      <c r="E101" s="30">
        <v>4.28</v>
      </c>
      <c r="F101" s="106">
        <f t="shared" si="5"/>
        <v>42.8</v>
      </c>
      <c r="G101" s="3"/>
      <c r="H101" s="147">
        <v>10</v>
      </c>
      <c r="I101" s="106">
        <f t="shared" si="3"/>
        <v>42.8</v>
      </c>
      <c r="J101" s="3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</row>
    <row r="102" spans="1:94" ht="31.5" x14ac:dyDescent="0.25">
      <c r="A102" s="112">
        <v>16</v>
      </c>
      <c r="B102" s="13" t="s">
        <v>100</v>
      </c>
      <c r="C102" s="29" t="s">
        <v>83</v>
      </c>
      <c r="D102" s="14" t="s">
        <v>101</v>
      </c>
      <c r="E102" s="30">
        <v>7.87</v>
      </c>
      <c r="F102" s="106" t="e">
        <f t="shared" si="5"/>
        <v>#VALUE!</v>
      </c>
      <c r="G102" s="3"/>
      <c r="H102" s="147" t="s">
        <v>101</v>
      </c>
      <c r="I102" s="106" t="e">
        <f t="shared" si="3"/>
        <v>#VALUE!</v>
      </c>
      <c r="J102" s="3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</row>
    <row r="103" spans="1:94" ht="31.5" x14ac:dyDescent="0.25">
      <c r="A103" s="112">
        <v>17</v>
      </c>
      <c r="B103" s="26" t="s">
        <v>102</v>
      </c>
      <c r="C103" s="29" t="s">
        <v>10</v>
      </c>
      <c r="D103" s="14">
        <v>90</v>
      </c>
      <c r="E103" s="30">
        <v>4.66</v>
      </c>
      <c r="F103" s="106">
        <f t="shared" si="5"/>
        <v>419.4</v>
      </c>
      <c r="G103" s="3"/>
      <c r="H103" s="147">
        <v>90</v>
      </c>
      <c r="I103" s="106">
        <f t="shared" si="3"/>
        <v>419.4</v>
      </c>
      <c r="J103" s="3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</row>
    <row r="104" spans="1:94" x14ac:dyDescent="0.25">
      <c r="A104" s="111"/>
      <c r="B104" s="25" t="s">
        <v>103</v>
      </c>
      <c r="C104" s="25"/>
      <c r="D104" s="7"/>
      <c r="E104" s="30"/>
      <c r="F104" s="99"/>
      <c r="G104" s="3"/>
      <c r="H104" s="148"/>
      <c r="I104" s="106">
        <f t="shared" si="3"/>
        <v>0</v>
      </c>
      <c r="J104" s="3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</row>
    <row r="105" spans="1:94" x14ac:dyDescent="0.25">
      <c r="A105" s="112">
        <v>1</v>
      </c>
      <c r="B105" s="31" t="s">
        <v>104</v>
      </c>
      <c r="C105" s="29" t="s">
        <v>83</v>
      </c>
      <c r="D105" s="14">
        <v>18</v>
      </c>
      <c r="E105" s="30">
        <v>18.66</v>
      </c>
      <c r="F105" s="106">
        <f t="shared" si="5"/>
        <v>335.88</v>
      </c>
      <c r="G105" s="3"/>
      <c r="H105" s="147">
        <v>18</v>
      </c>
      <c r="I105" s="106">
        <f t="shared" si="3"/>
        <v>335.88</v>
      </c>
      <c r="J105" s="3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</row>
    <row r="106" spans="1:94" ht="31.5" x14ac:dyDescent="0.25">
      <c r="A106" s="112">
        <v>2</v>
      </c>
      <c r="B106" s="31" t="s">
        <v>105</v>
      </c>
      <c r="C106" s="29" t="s">
        <v>10</v>
      </c>
      <c r="D106" s="14">
        <v>4</v>
      </c>
      <c r="E106" s="30">
        <v>15.47</v>
      </c>
      <c r="F106" s="106">
        <f t="shared" si="5"/>
        <v>61.88</v>
      </c>
      <c r="G106" s="3"/>
      <c r="H106" s="147">
        <v>4</v>
      </c>
      <c r="I106" s="106">
        <f t="shared" si="3"/>
        <v>61.88</v>
      </c>
      <c r="J106" s="3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</row>
    <row r="107" spans="1:94" ht="31.5" x14ac:dyDescent="0.25">
      <c r="A107" s="112">
        <v>3</v>
      </c>
      <c r="B107" s="31" t="s">
        <v>106</v>
      </c>
      <c r="C107" s="29" t="s">
        <v>10</v>
      </c>
      <c r="D107" s="14" t="s">
        <v>107</v>
      </c>
      <c r="E107" s="30">
        <v>140.76</v>
      </c>
      <c r="F107" s="106" t="e">
        <f t="shared" si="5"/>
        <v>#VALUE!</v>
      </c>
      <c r="G107" s="3"/>
      <c r="H107" s="147" t="s">
        <v>107</v>
      </c>
      <c r="I107" s="106" t="e">
        <f t="shared" si="3"/>
        <v>#VALUE!</v>
      </c>
      <c r="J107" s="3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</row>
    <row r="108" spans="1:94" x14ac:dyDescent="0.25">
      <c r="A108" s="112">
        <v>4</v>
      </c>
      <c r="B108" s="31" t="s">
        <v>108</v>
      </c>
      <c r="C108" s="29" t="s">
        <v>10</v>
      </c>
      <c r="D108" s="14" t="s">
        <v>109</v>
      </c>
      <c r="E108" s="30">
        <v>142.38999999999999</v>
      </c>
      <c r="F108" s="106" t="e">
        <f t="shared" si="5"/>
        <v>#VALUE!</v>
      </c>
      <c r="G108" s="3"/>
      <c r="H108" s="147" t="s">
        <v>109</v>
      </c>
      <c r="I108" s="106" t="e">
        <f t="shared" si="3"/>
        <v>#VALUE!</v>
      </c>
      <c r="J108" s="3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</row>
    <row r="109" spans="1:94" x14ac:dyDescent="0.25">
      <c r="A109" s="112">
        <v>5</v>
      </c>
      <c r="B109" s="31" t="s">
        <v>110</v>
      </c>
      <c r="C109" s="29" t="s">
        <v>10</v>
      </c>
      <c r="D109" s="14" t="s">
        <v>109</v>
      </c>
      <c r="E109" s="30">
        <v>179.18</v>
      </c>
      <c r="F109" s="106" t="e">
        <f t="shared" si="5"/>
        <v>#VALUE!</v>
      </c>
      <c r="G109" s="3"/>
      <c r="H109" s="147" t="s">
        <v>109</v>
      </c>
      <c r="I109" s="106" t="e">
        <f t="shared" si="3"/>
        <v>#VALUE!</v>
      </c>
      <c r="J109" s="3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</row>
    <row r="110" spans="1:94" x14ac:dyDescent="0.25">
      <c r="A110" s="112">
        <v>6</v>
      </c>
      <c r="B110" s="31" t="s">
        <v>111</v>
      </c>
      <c r="C110" s="29" t="s">
        <v>10</v>
      </c>
      <c r="D110" s="14">
        <v>6</v>
      </c>
      <c r="E110" s="30">
        <v>291.72000000000003</v>
      </c>
      <c r="F110" s="106">
        <f t="shared" si="5"/>
        <v>1750.32</v>
      </c>
      <c r="G110" s="3"/>
      <c r="H110" s="147">
        <v>6</v>
      </c>
      <c r="I110" s="106">
        <f t="shared" si="3"/>
        <v>1750.32</v>
      </c>
      <c r="J110" s="3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</row>
    <row r="111" spans="1:94" x14ac:dyDescent="0.25">
      <c r="A111" s="112">
        <v>7</v>
      </c>
      <c r="B111" s="31" t="s">
        <v>112</v>
      </c>
      <c r="C111" s="29" t="s">
        <v>10</v>
      </c>
      <c r="D111" s="14" t="s">
        <v>92</v>
      </c>
      <c r="E111" s="30">
        <v>154.82</v>
      </c>
      <c r="F111" s="106" t="e">
        <f t="shared" si="5"/>
        <v>#VALUE!</v>
      </c>
      <c r="G111" s="3"/>
      <c r="H111" s="147" t="s">
        <v>92</v>
      </c>
      <c r="I111" s="106" t="e">
        <f t="shared" si="3"/>
        <v>#VALUE!</v>
      </c>
      <c r="J111" s="3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</row>
    <row r="112" spans="1:94" x14ac:dyDescent="0.25">
      <c r="A112" s="112">
        <v>8</v>
      </c>
      <c r="B112" s="31" t="s">
        <v>113</v>
      </c>
      <c r="C112" s="29" t="s">
        <v>10</v>
      </c>
      <c r="D112" s="14">
        <v>6</v>
      </c>
      <c r="E112" s="30">
        <v>30.19</v>
      </c>
      <c r="F112" s="106">
        <f t="shared" si="5"/>
        <v>181.14</v>
      </c>
      <c r="G112" s="3"/>
      <c r="H112" s="147">
        <v>6</v>
      </c>
      <c r="I112" s="106">
        <f t="shared" si="3"/>
        <v>181.14</v>
      </c>
      <c r="J112" s="3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</row>
    <row r="113" spans="1:94" x14ac:dyDescent="0.25">
      <c r="A113" s="113"/>
      <c r="B113" s="70" t="s">
        <v>224</v>
      </c>
      <c r="C113" s="69"/>
      <c r="D113" s="71"/>
      <c r="E113" s="72"/>
      <c r="F113" s="114" t="e">
        <f>SUM(F87:F112)</f>
        <v>#VALUE!</v>
      </c>
      <c r="G113" s="3"/>
      <c r="H113" s="149"/>
      <c r="I113" s="163" t="e">
        <f>SUM(I87:I112)</f>
        <v>#VALUE!</v>
      </c>
      <c r="J113" s="3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</row>
    <row r="114" spans="1:94" x14ac:dyDescent="0.25">
      <c r="A114" s="115"/>
      <c r="B114" s="33" t="s">
        <v>114</v>
      </c>
      <c r="C114" s="32"/>
      <c r="D114" s="34"/>
      <c r="E114" s="35"/>
      <c r="F114" s="116"/>
      <c r="G114" s="3"/>
      <c r="H114" s="158"/>
      <c r="I114" s="164"/>
      <c r="J114" s="3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</row>
    <row r="115" spans="1:94" x14ac:dyDescent="0.25">
      <c r="A115" s="112"/>
      <c r="B115" s="36" t="s">
        <v>115</v>
      </c>
      <c r="C115" s="29"/>
      <c r="D115" s="27"/>
      <c r="E115" s="30"/>
      <c r="F115" s="99"/>
      <c r="G115" s="3"/>
      <c r="H115" s="147"/>
      <c r="I115" s="106">
        <f t="shared" si="3"/>
        <v>0</v>
      </c>
      <c r="J115" s="3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</row>
    <row r="116" spans="1:94" ht="78.75" x14ac:dyDescent="0.25">
      <c r="A116" s="105">
        <v>1</v>
      </c>
      <c r="B116" s="13" t="s">
        <v>116</v>
      </c>
      <c r="C116" s="29" t="s">
        <v>10</v>
      </c>
      <c r="D116" s="27">
        <v>2</v>
      </c>
      <c r="E116" s="30">
        <v>229.91</v>
      </c>
      <c r="F116" s="106">
        <f t="shared" ref="F116:F144" si="6">ROUND(E116*D116,2)</f>
        <v>459.82</v>
      </c>
      <c r="G116" s="3"/>
      <c r="H116" s="147">
        <v>2</v>
      </c>
      <c r="I116" s="106">
        <f t="shared" si="3"/>
        <v>459.82</v>
      </c>
      <c r="J116" s="3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</row>
    <row r="117" spans="1:94" ht="78.75" x14ac:dyDescent="0.25">
      <c r="A117" s="112">
        <v>2</v>
      </c>
      <c r="B117" s="13" t="s">
        <v>117</v>
      </c>
      <c r="C117" s="29" t="s">
        <v>10</v>
      </c>
      <c r="D117" s="27">
        <v>1</v>
      </c>
      <c r="E117" s="30">
        <v>456.53</v>
      </c>
      <c r="F117" s="106">
        <f t="shared" si="6"/>
        <v>456.53</v>
      </c>
      <c r="G117" s="3"/>
      <c r="H117" s="147">
        <v>1</v>
      </c>
      <c r="I117" s="106">
        <f t="shared" si="3"/>
        <v>456.53</v>
      </c>
      <c r="J117" s="3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</row>
    <row r="118" spans="1:94" x14ac:dyDescent="0.25">
      <c r="A118" s="105">
        <v>3</v>
      </c>
      <c r="B118" s="13" t="s">
        <v>118</v>
      </c>
      <c r="C118" s="29" t="s">
        <v>119</v>
      </c>
      <c r="D118" s="27">
        <v>12</v>
      </c>
      <c r="E118" s="30">
        <v>9.0399999999999991</v>
      </c>
      <c r="F118" s="106">
        <f t="shared" si="6"/>
        <v>108.48</v>
      </c>
      <c r="G118" s="3"/>
      <c r="H118" s="147">
        <v>12</v>
      </c>
      <c r="I118" s="106">
        <f t="shared" si="3"/>
        <v>108.48</v>
      </c>
      <c r="J118" s="3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</row>
    <row r="119" spans="1:94" ht="31.5" x14ac:dyDescent="0.25">
      <c r="A119" s="112">
        <v>4</v>
      </c>
      <c r="B119" s="26" t="s">
        <v>120</v>
      </c>
      <c r="C119" s="29" t="s">
        <v>119</v>
      </c>
      <c r="D119" s="27">
        <v>12</v>
      </c>
      <c r="E119" s="30">
        <v>2.79</v>
      </c>
      <c r="F119" s="106">
        <f t="shared" si="6"/>
        <v>33.479999999999997</v>
      </c>
      <c r="G119" s="3"/>
      <c r="H119" s="147">
        <v>12</v>
      </c>
      <c r="I119" s="106">
        <f t="shared" si="3"/>
        <v>33.479999999999997</v>
      </c>
      <c r="J119" s="3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</row>
    <row r="120" spans="1:94" x14ac:dyDescent="0.25">
      <c r="A120" s="105">
        <v>5</v>
      </c>
      <c r="B120" s="26" t="s">
        <v>121</v>
      </c>
      <c r="C120" s="29" t="s">
        <v>10</v>
      </c>
      <c r="D120" s="27">
        <v>3</v>
      </c>
      <c r="E120" s="30">
        <v>16.420000000000002</v>
      </c>
      <c r="F120" s="106">
        <f t="shared" si="6"/>
        <v>49.26</v>
      </c>
      <c r="G120" s="3"/>
      <c r="H120" s="147">
        <v>3</v>
      </c>
      <c r="I120" s="106">
        <f t="shared" si="3"/>
        <v>49.26</v>
      </c>
      <c r="J120" s="3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</row>
    <row r="121" spans="1:94" ht="32.25" thickBot="1" x14ac:dyDescent="0.3">
      <c r="A121" s="135">
        <v>6</v>
      </c>
      <c r="B121" s="136" t="s">
        <v>122</v>
      </c>
      <c r="C121" s="137" t="s">
        <v>119</v>
      </c>
      <c r="D121" s="138">
        <v>240</v>
      </c>
      <c r="E121" s="139">
        <v>9.4700000000000006</v>
      </c>
      <c r="F121" s="140">
        <f t="shared" si="6"/>
        <v>2272.8000000000002</v>
      </c>
      <c r="G121" s="3"/>
      <c r="H121" s="147">
        <v>240</v>
      </c>
      <c r="I121" s="106">
        <f t="shared" si="3"/>
        <v>2272.8000000000002</v>
      </c>
      <c r="J121" s="3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</row>
    <row r="122" spans="1:94" ht="16.5" thickBot="1" x14ac:dyDescent="0.3">
      <c r="A122" s="144"/>
      <c r="B122" s="317" t="s">
        <v>123</v>
      </c>
      <c r="C122" s="317"/>
      <c r="D122" s="317"/>
      <c r="E122" s="145"/>
      <c r="F122" s="146"/>
      <c r="G122" s="3"/>
      <c r="H122" s="155"/>
      <c r="I122" s="106">
        <f t="shared" si="3"/>
        <v>0</v>
      </c>
      <c r="J122" s="3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</row>
    <row r="123" spans="1:94" ht="126" x14ac:dyDescent="0.25">
      <c r="A123" s="132">
        <v>1</v>
      </c>
      <c r="B123" s="141" t="s">
        <v>124</v>
      </c>
      <c r="C123" s="142" t="s">
        <v>21</v>
      </c>
      <c r="D123" s="143">
        <v>2</v>
      </c>
      <c r="E123" s="133">
        <v>10329.44</v>
      </c>
      <c r="F123" s="134">
        <f t="shared" si="6"/>
        <v>20658.88</v>
      </c>
      <c r="G123" s="3"/>
      <c r="H123" s="147">
        <v>2</v>
      </c>
      <c r="I123" s="106">
        <f t="shared" si="3"/>
        <v>20658.88</v>
      </c>
      <c r="J123" s="3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</row>
    <row r="124" spans="1:94" ht="47.25" x14ac:dyDescent="0.25">
      <c r="A124" s="112">
        <v>2</v>
      </c>
      <c r="B124" s="26" t="s">
        <v>125</v>
      </c>
      <c r="C124" s="29" t="s">
        <v>10</v>
      </c>
      <c r="D124" s="27">
        <v>1</v>
      </c>
      <c r="E124" s="30">
        <v>459.82</v>
      </c>
      <c r="F124" s="106">
        <f t="shared" si="6"/>
        <v>459.82</v>
      </c>
      <c r="G124" s="3"/>
      <c r="H124" s="147">
        <v>1</v>
      </c>
      <c r="I124" s="106">
        <f t="shared" si="3"/>
        <v>459.82</v>
      </c>
      <c r="J124" s="3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</row>
    <row r="125" spans="1:94" ht="47.25" x14ac:dyDescent="0.25">
      <c r="A125" s="112">
        <v>3</v>
      </c>
      <c r="B125" s="26" t="s">
        <v>126</v>
      </c>
      <c r="C125" s="29" t="s">
        <v>10</v>
      </c>
      <c r="D125" s="27">
        <v>1</v>
      </c>
      <c r="E125" s="30">
        <v>1904.95</v>
      </c>
      <c r="F125" s="106">
        <f t="shared" si="6"/>
        <v>1904.95</v>
      </c>
      <c r="G125" s="3"/>
      <c r="H125" s="147">
        <v>1</v>
      </c>
      <c r="I125" s="106">
        <f t="shared" si="3"/>
        <v>1904.95</v>
      </c>
      <c r="J125" s="3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</row>
    <row r="126" spans="1:94" ht="31.5" x14ac:dyDescent="0.25">
      <c r="A126" s="112">
        <v>4</v>
      </c>
      <c r="B126" s="13" t="s">
        <v>127</v>
      </c>
      <c r="C126" s="29" t="s">
        <v>10</v>
      </c>
      <c r="D126" s="27">
        <v>2</v>
      </c>
      <c r="E126" s="30">
        <v>170.79</v>
      </c>
      <c r="F126" s="106">
        <f t="shared" si="6"/>
        <v>341.58</v>
      </c>
      <c r="G126" s="3"/>
      <c r="H126" s="147">
        <v>2</v>
      </c>
      <c r="I126" s="106">
        <f t="shared" si="3"/>
        <v>341.58</v>
      </c>
      <c r="J126" s="3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</row>
    <row r="127" spans="1:94" x14ac:dyDescent="0.25">
      <c r="A127" s="112">
        <v>5</v>
      </c>
      <c r="B127" s="26" t="s">
        <v>128</v>
      </c>
      <c r="C127" s="29" t="s">
        <v>10</v>
      </c>
      <c r="D127" s="27">
        <v>4</v>
      </c>
      <c r="E127" s="30">
        <v>78.83</v>
      </c>
      <c r="F127" s="106">
        <f t="shared" si="6"/>
        <v>315.32</v>
      </c>
      <c r="G127" s="3"/>
      <c r="H127" s="147">
        <v>4</v>
      </c>
      <c r="I127" s="106">
        <f t="shared" si="3"/>
        <v>315.32</v>
      </c>
      <c r="J127" s="3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</row>
    <row r="128" spans="1:94" x14ac:dyDescent="0.25">
      <c r="A128" s="112">
        <v>6</v>
      </c>
      <c r="B128" s="26" t="s">
        <v>129</v>
      </c>
      <c r="C128" s="29" t="s">
        <v>10</v>
      </c>
      <c r="D128" s="27">
        <v>3</v>
      </c>
      <c r="E128" s="30">
        <v>119.88</v>
      </c>
      <c r="F128" s="106">
        <f t="shared" si="6"/>
        <v>359.64</v>
      </c>
      <c r="G128" s="3"/>
      <c r="H128" s="147">
        <v>3</v>
      </c>
      <c r="I128" s="106">
        <f t="shared" si="3"/>
        <v>359.64</v>
      </c>
      <c r="J128" s="3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</row>
    <row r="129" spans="1:94" ht="31.5" x14ac:dyDescent="0.25">
      <c r="A129" s="112">
        <v>7</v>
      </c>
      <c r="B129" s="26" t="s">
        <v>130</v>
      </c>
      <c r="C129" s="29" t="s">
        <v>10</v>
      </c>
      <c r="D129" s="27">
        <v>6</v>
      </c>
      <c r="E129" s="30">
        <v>88.68</v>
      </c>
      <c r="F129" s="106">
        <f t="shared" si="6"/>
        <v>532.08000000000004</v>
      </c>
      <c r="G129" s="3"/>
      <c r="H129" s="147">
        <v>6</v>
      </c>
      <c r="I129" s="106">
        <f t="shared" si="3"/>
        <v>532.08000000000004</v>
      </c>
      <c r="J129" s="3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</row>
    <row r="130" spans="1:94" ht="63" x14ac:dyDescent="0.25">
      <c r="A130" s="112">
        <v>8</v>
      </c>
      <c r="B130" s="26" t="s">
        <v>131</v>
      </c>
      <c r="C130" s="29" t="s">
        <v>10</v>
      </c>
      <c r="D130" s="27">
        <v>12</v>
      </c>
      <c r="E130" s="30">
        <v>170.79</v>
      </c>
      <c r="F130" s="106">
        <f t="shared" si="6"/>
        <v>2049.48</v>
      </c>
      <c r="G130" s="3"/>
      <c r="H130" s="147">
        <v>12</v>
      </c>
      <c r="I130" s="106">
        <f t="shared" si="3"/>
        <v>2049.48</v>
      </c>
      <c r="J130" s="3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</row>
    <row r="131" spans="1:94" ht="31.5" x14ac:dyDescent="0.25">
      <c r="A131" s="112">
        <v>9</v>
      </c>
      <c r="B131" s="26" t="s">
        <v>132</v>
      </c>
      <c r="C131" s="29" t="s">
        <v>10</v>
      </c>
      <c r="D131" s="27">
        <v>2</v>
      </c>
      <c r="E131" s="30">
        <v>246.33</v>
      </c>
      <c r="F131" s="106">
        <f t="shared" si="6"/>
        <v>492.66</v>
      </c>
      <c r="G131" s="3"/>
      <c r="H131" s="147">
        <v>2</v>
      </c>
      <c r="I131" s="106">
        <f t="shared" si="3"/>
        <v>492.66</v>
      </c>
      <c r="J131" s="3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</row>
    <row r="132" spans="1:94" x14ac:dyDescent="0.25">
      <c r="A132" s="112">
        <v>10</v>
      </c>
      <c r="B132" s="26" t="s">
        <v>133</v>
      </c>
      <c r="C132" s="29" t="s">
        <v>10</v>
      </c>
      <c r="D132" s="27">
        <v>3</v>
      </c>
      <c r="E132" s="30">
        <v>44.34</v>
      </c>
      <c r="F132" s="106">
        <f t="shared" si="6"/>
        <v>133.02000000000001</v>
      </c>
      <c r="G132" s="3"/>
      <c r="H132" s="147">
        <v>3</v>
      </c>
      <c r="I132" s="106">
        <f t="shared" si="3"/>
        <v>133.02000000000001</v>
      </c>
      <c r="J132" s="3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</row>
    <row r="133" spans="1:94" ht="31.5" x14ac:dyDescent="0.25">
      <c r="A133" s="112">
        <v>11</v>
      </c>
      <c r="B133" s="26" t="s">
        <v>134</v>
      </c>
      <c r="C133" s="29" t="s">
        <v>135</v>
      </c>
      <c r="D133" s="27">
        <v>87</v>
      </c>
      <c r="E133" s="30">
        <v>50.91</v>
      </c>
      <c r="F133" s="106">
        <f t="shared" si="6"/>
        <v>4429.17</v>
      </c>
      <c r="G133" s="3"/>
      <c r="H133" s="147">
        <v>87</v>
      </c>
      <c r="I133" s="106">
        <f t="shared" si="3"/>
        <v>4429.17</v>
      </c>
      <c r="J133" s="3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</row>
    <row r="134" spans="1:94" x14ac:dyDescent="0.25">
      <c r="A134" s="112">
        <v>12</v>
      </c>
      <c r="B134" s="26" t="s">
        <v>136</v>
      </c>
      <c r="C134" s="29" t="s">
        <v>135</v>
      </c>
      <c r="D134" s="27">
        <v>22</v>
      </c>
      <c r="E134" s="30">
        <v>50.91</v>
      </c>
      <c r="F134" s="106">
        <f t="shared" si="6"/>
        <v>1120.02</v>
      </c>
      <c r="G134" s="3"/>
      <c r="H134" s="147">
        <v>22</v>
      </c>
      <c r="I134" s="106">
        <f t="shared" si="3"/>
        <v>1120.02</v>
      </c>
      <c r="J134" s="3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</row>
    <row r="135" spans="1:94" x14ac:dyDescent="0.25">
      <c r="A135" s="112">
        <v>13</v>
      </c>
      <c r="B135" s="26" t="s">
        <v>137</v>
      </c>
      <c r="C135" s="29" t="s">
        <v>119</v>
      </c>
      <c r="D135" s="27">
        <v>9</v>
      </c>
      <c r="E135" s="30">
        <v>24.63</v>
      </c>
      <c r="F135" s="106">
        <f t="shared" si="6"/>
        <v>221.67</v>
      </c>
      <c r="G135" s="3"/>
      <c r="H135" s="147">
        <v>9</v>
      </c>
      <c r="I135" s="106">
        <f t="shared" si="3"/>
        <v>221.67</v>
      </c>
      <c r="J135" s="3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</row>
    <row r="136" spans="1:94" ht="31.5" x14ac:dyDescent="0.25">
      <c r="A136" s="112">
        <v>14</v>
      </c>
      <c r="B136" s="26" t="s">
        <v>138</v>
      </c>
      <c r="C136" s="29" t="s">
        <v>10</v>
      </c>
      <c r="D136" s="27">
        <v>7</v>
      </c>
      <c r="E136" s="30">
        <v>19.71</v>
      </c>
      <c r="F136" s="106">
        <f t="shared" si="6"/>
        <v>137.97</v>
      </c>
      <c r="G136" s="3"/>
      <c r="H136" s="147">
        <v>7</v>
      </c>
      <c r="I136" s="106">
        <f t="shared" si="3"/>
        <v>137.97</v>
      </c>
      <c r="J136" s="3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</row>
    <row r="137" spans="1:94" x14ac:dyDescent="0.25">
      <c r="A137" s="112">
        <v>15</v>
      </c>
      <c r="B137" s="26" t="s">
        <v>139</v>
      </c>
      <c r="C137" s="29" t="s">
        <v>10</v>
      </c>
      <c r="D137" s="27">
        <v>2</v>
      </c>
      <c r="E137" s="30">
        <v>36.130000000000003</v>
      </c>
      <c r="F137" s="106">
        <f t="shared" si="6"/>
        <v>72.260000000000005</v>
      </c>
      <c r="G137" s="3"/>
      <c r="H137" s="147">
        <v>2</v>
      </c>
      <c r="I137" s="106">
        <f t="shared" si="3"/>
        <v>72.260000000000005</v>
      </c>
      <c r="J137" s="3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</row>
    <row r="138" spans="1:94" ht="47.25" x14ac:dyDescent="0.25">
      <c r="A138" s="112">
        <v>16</v>
      </c>
      <c r="B138" s="26" t="s">
        <v>140</v>
      </c>
      <c r="C138" s="29" t="s">
        <v>135</v>
      </c>
      <c r="D138" s="27">
        <v>14</v>
      </c>
      <c r="E138" s="30">
        <v>14.78</v>
      </c>
      <c r="F138" s="106">
        <f t="shared" si="6"/>
        <v>206.92</v>
      </c>
      <c r="G138" s="3"/>
      <c r="H138" s="147">
        <v>14</v>
      </c>
      <c r="I138" s="106">
        <f t="shared" ref="I138:I201" si="7">ROUND(H138*E138,2)</f>
        <v>206.92</v>
      </c>
      <c r="J138" s="3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</row>
    <row r="139" spans="1:94" x14ac:dyDescent="0.25">
      <c r="A139" s="112">
        <v>17</v>
      </c>
      <c r="B139" s="26" t="s">
        <v>141</v>
      </c>
      <c r="C139" s="29" t="s">
        <v>10</v>
      </c>
      <c r="D139" s="27">
        <v>2</v>
      </c>
      <c r="E139" s="30">
        <v>32.840000000000003</v>
      </c>
      <c r="F139" s="106">
        <f t="shared" si="6"/>
        <v>65.680000000000007</v>
      </c>
      <c r="G139" s="3"/>
      <c r="H139" s="147">
        <v>2</v>
      </c>
      <c r="I139" s="106">
        <f t="shared" si="7"/>
        <v>65.680000000000007</v>
      </c>
      <c r="J139" s="3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</row>
    <row r="140" spans="1:94" x14ac:dyDescent="0.25">
      <c r="A140" s="112">
        <v>18</v>
      </c>
      <c r="B140" s="26" t="s">
        <v>142</v>
      </c>
      <c r="C140" s="29" t="s">
        <v>10</v>
      </c>
      <c r="D140" s="27">
        <v>1</v>
      </c>
      <c r="E140" s="30">
        <v>16.420000000000002</v>
      </c>
      <c r="F140" s="106">
        <f t="shared" si="6"/>
        <v>16.420000000000002</v>
      </c>
      <c r="G140" s="3"/>
      <c r="H140" s="147">
        <v>1</v>
      </c>
      <c r="I140" s="106">
        <f t="shared" si="7"/>
        <v>16.420000000000002</v>
      </c>
      <c r="J140" s="3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</row>
    <row r="141" spans="1:94" x14ac:dyDescent="0.25">
      <c r="A141" s="112">
        <v>19</v>
      </c>
      <c r="B141" s="26" t="s">
        <v>143</v>
      </c>
      <c r="C141" s="29" t="s">
        <v>10</v>
      </c>
      <c r="D141" s="27">
        <v>1</v>
      </c>
      <c r="E141" s="30">
        <v>16.420000000000002</v>
      </c>
      <c r="F141" s="106">
        <f t="shared" si="6"/>
        <v>16.420000000000002</v>
      </c>
      <c r="G141" s="3"/>
      <c r="H141" s="147">
        <v>1</v>
      </c>
      <c r="I141" s="106">
        <f t="shared" si="7"/>
        <v>16.420000000000002</v>
      </c>
      <c r="J141" s="3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</row>
    <row r="142" spans="1:94" ht="31.5" x14ac:dyDescent="0.25">
      <c r="A142" s="112">
        <v>20</v>
      </c>
      <c r="B142" s="26" t="s">
        <v>144</v>
      </c>
      <c r="C142" s="29" t="s">
        <v>145</v>
      </c>
      <c r="D142" s="27">
        <v>72</v>
      </c>
      <c r="E142" s="30">
        <v>8.2100000000000009</v>
      </c>
      <c r="F142" s="106">
        <f t="shared" si="6"/>
        <v>591.12</v>
      </c>
      <c r="G142" s="3"/>
      <c r="H142" s="147">
        <v>72</v>
      </c>
      <c r="I142" s="106">
        <f t="shared" si="7"/>
        <v>591.12</v>
      </c>
      <c r="J142" s="3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</row>
    <row r="143" spans="1:94" ht="31.5" x14ac:dyDescent="0.25">
      <c r="A143" s="112">
        <v>21</v>
      </c>
      <c r="B143" s="26" t="s">
        <v>146</v>
      </c>
      <c r="C143" s="29" t="s">
        <v>147</v>
      </c>
      <c r="D143" s="27">
        <v>150</v>
      </c>
      <c r="E143" s="30">
        <v>5.01</v>
      </c>
      <c r="F143" s="106">
        <f t="shared" si="6"/>
        <v>751.5</v>
      </c>
      <c r="G143" s="3"/>
      <c r="H143" s="147">
        <v>150</v>
      </c>
      <c r="I143" s="106">
        <f t="shared" si="7"/>
        <v>751.5</v>
      </c>
      <c r="J143" s="3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</row>
    <row r="144" spans="1:94" ht="31.5" x14ac:dyDescent="0.25">
      <c r="A144" s="112">
        <v>22</v>
      </c>
      <c r="B144" s="26" t="s">
        <v>148</v>
      </c>
      <c r="C144" s="29" t="s">
        <v>135</v>
      </c>
      <c r="D144" s="27">
        <v>12</v>
      </c>
      <c r="E144" s="30">
        <v>9.48</v>
      </c>
      <c r="F144" s="106">
        <f t="shared" si="6"/>
        <v>113.76</v>
      </c>
      <c r="G144" s="3"/>
      <c r="H144" s="147">
        <v>12</v>
      </c>
      <c r="I144" s="106">
        <f t="shared" si="7"/>
        <v>113.76</v>
      </c>
      <c r="J144" s="3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</row>
    <row r="145" spans="1:94" x14ac:dyDescent="0.25">
      <c r="A145" s="117"/>
      <c r="B145" s="70" t="s">
        <v>225</v>
      </c>
      <c r="C145" s="73"/>
      <c r="D145" s="74"/>
      <c r="E145" s="72"/>
      <c r="F145" s="114">
        <f>SUM(F116:F144)</f>
        <v>38370.71</v>
      </c>
      <c r="G145" s="3"/>
      <c r="H145" s="159"/>
      <c r="I145" s="163">
        <f>SUM(I116:I144)</f>
        <v>38370.71</v>
      </c>
      <c r="J145" s="3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</row>
    <row r="146" spans="1:94" x14ac:dyDescent="0.25">
      <c r="A146" s="118"/>
      <c r="B146" s="38" t="s">
        <v>149</v>
      </c>
      <c r="C146" s="37"/>
      <c r="D146" s="39"/>
      <c r="E146" s="40"/>
      <c r="F146" s="119"/>
      <c r="G146" s="41"/>
      <c r="H146" s="150"/>
      <c r="I146" s="165"/>
      <c r="J146" s="41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</row>
    <row r="147" spans="1:94" x14ac:dyDescent="0.25">
      <c r="A147" s="105"/>
      <c r="B147" s="6" t="s">
        <v>150</v>
      </c>
      <c r="C147" s="12"/>
      <c r="D147" s="14"/>
      <c r="E147" s="15"/>
      <c r="F147" s="99"/>
      <c r="G147" s="3"/>
      <c r="H147" s="147"/>
      <c r="I147" s="106">
        <f t="shared" si="7"/>
        <v>0</v>
      </c>
      <c r="J147" s="3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</row>
    <row r="148" spans="1:94" ht="31.5" x14ac:dyDescent="0.25">
      <c r="A148" s="105">
        <v>1</v>
      </c>
      <c r="B148" s="43" t="s">
        <v>151</v>
      </c>
      <c r="C148" s="12" t="s">
        <v>10</v>
      </c>
      <c r="D148" s="14">
        <v>54</v>
      </c>
      <c r="E148" s="30">
        <v>81.5</v>
      </c>
      <c r="F148" s="106">
        <f t="shared" ref="F148:F206" si="8">ROUND(E148*D148,2)</f>
        <v>4401</v>
      </c>
      <c r="G148" s="41"/>
      <c r="H148" s="147">
        <v>54</v>
      </c>
      <c r="I148" s="106">
        <f t="shared" si="7"/>
        <v>4401</v>
      </c>
      <c r="J148" s="41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</row>
    <row r="149" spans="1:94" ht="31.5" x14ac:dyDescent="0.25">
      <c r="A149" s="105">
        <v>2</v>
      </c>
      <c r="B149" s="43" t="s">
        <v>152</v>
      </c>
      <c r="C149" s="12" t="s">
        <v>10</v>
      </c>
      <c r="D149" s="14">
        <v>18</v>
      </c>
      <c r="E149" s="15">
        <v>33.78</v>
      </c>
      <c r="F149" s="106">
        <f t="shared" si="8"/>
        <v>608.04</v>
      </c>
      <c r="G149" s="41"/>
      <c r="H149" s="147">
        <v>18</v>
      </c>
      <c r="I149" s="106">
        <f t="shared" si="7"/>
        <v>608.04</v>
      </c>
      <c r="J149" s="41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</row>
    <row r="150" spans="1:94" ht="63" x14ac:dyDescent="0.25">
      <c r="A150" s="105">
        <v>3</v>
      </c>
      <c r="B150" s="43" t="s">
        <v>153</v>
      </c>
      <c r="C150" s="12" t="s">
        <v>21</v>
      </c>
      <c r="D150" s="14">
        <v>8</v>
      </c>
      <c r="E150" s="15">
        <v>57.69</v>
      </c>
      <c r="F150" s="106">
        <f t="shared" si="8"/>
        <v>461.52</v>
      </c>
      <c r="G150" s="41"/>
      <c r="H150" s="147">
        <v>8</v>
      </c>
      <c r="I150" s="106">
        <f t="shared" si="7"/>
        <v>461.52</v>
      </c>
      <c r="J150" s="41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</row>
    <row r="151" spans="1:94" ht="47.25" x14ac:dyDescent="0.25">
      <c r="A151" s="105">
        <v>4</v>
      </c>
      <c r="B151" s="44" t="s">
        <v>154</v>
      </c>
      <c r="C151" s="12" t="s">
        <v>10</v>
      </c>
      <c r="D151" s="14">
        <v>8</v>
      </c>
      <c r="E151" s="15">
        <v>57.69</v>
      </c>
      <c r="F151" s="106">
        <f t="shared" si="8"/>
        <v>461.52</v>
      </c>
      <c r="G151" s="41"/>
      <c r="H151" s="147">
        <v>8</v>
      </c>
      <c r="I151" s="106">
        <f t="shared" si="7"/>
        <v>461.52</v>
      </c>
      <c r="J151" s="41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</row>
    <row r="152" spans="1:94" x14ac:dyDescent="0.25">
      <c r="A152" s="105">
        <v>5</v>
      </c>
      <c r="B152" s="44" t="s">
        <v>155</v>
      </c>
      <c r="C152" s="12" t="s">
        <v>21</v>
      </c>
      <c r="D152" s="14">
        <v>22</v>
      </c>
      <c r="E152" s="15">
        <v>9.14</v>
      </c>
      <c r="F152" s="106">
        <f t="shared" si="8"/>
        <v>201.08</v>
      </c>
      <c r="G152" s="41"/>
      <c r="H152" s="147">
        <v>22</v>
      </c>
      <c r="I152" s="106">
        <f t="shared" si="7"/>
        <v>201.08</v>
      </c>
      <c r="J152" s="41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</row>
    <row r="153" spans="1:94" x14ac:dyDescent="0.25">
      <c r="A153" s="105">
        <v>6</v>
      </c>
      <c r="B153" s="44" t="s">
        <v>156</v>
      </c>
      <c r="C153" s="12" t="s">
        <v>21</v>
      </c>
      <c r="D153" s="14">
        <v>5</v>
      </c>
      <c r="E153" s="15">
        <v>9.5</v>
      </c>
      <c r="F153" s="106">
        <f t="shared" si="8"/>
        <v>47.5</v>
      </c>
      <c r="G153" s="41"/>
      <c r="H153" s="147">
        <v>5</v>
      </c>
      <c r="I153" s="106">
        <f t="shared" si="7"/>
        <v>47.5</v>
      </c>
      <c r="J153" s="41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</row>
    <row r="154" spans="1:94" x14ac:dyDescent="0.25">
      <c r="A154" s="105">
        <v>7</v>
      </c>
      <c r="B154" s="44" t="s">
        <v>157</v>
      </c>
      <c r="C154" s="12" t="s">
        <v>21</v>
      </c>
      <c r="D154" s="14">
        <v>4</v>
      </c>
      <c r="E154" s="15">
        <v>9.77</v>
      </c>
      <c r="F154" s="106">
        <f t="shared" si="8"/>
        <v>39.08</v>
      </c>
      <c r="G154" s="41"/>
      <c r="H154" s="147">
        <v>4</v>
      </c>
      <c r="I154" s="106">
        <f t="shared" si="7"/>
        <v>39.08</v>
      </c>
      <c r="J154" s="41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</row>
    <row r="155" spans="1:94" ht="31.5" x14ac:dyDescent="0.25">
      <c r="A155" s="105">
        <v>8</v>
      </c>
      <c r="B155" s="44" t="s">
        <v>158</v>
      </c>
      <c r="C155" s="12" t="s">
        <v>35</v>
      </c>
      <c r="D155" s="14">
        <v>700</v>
      </c>
      <c r="E155" s="15">
        <v>3.9</v>
      </c>
      <c r="F155" s="106">
        <f t="shared" si="8"/>
        <v>2730</v>
      </c>
      <c r="G155" s="41"/>
      <c r="H155" s="147">
        <v>700</v>
      </c>
      <c r="I155" s="106">
        <f t="shared" si="7"/>
        <v>2730</v>
      </c>
      <c r="J155" s="41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</row>
    <row r="156" spans="1:94" ht="31.5" x14ac:dyDescent="0.25">
      <c r="A156" s="105">
        <v>9</v>
      </c>
      <c r="B156" s="44" t="s">
        <v>159</v>
      </c>
      <c r="C156" s="12" t="s">
        <v>35</v>
      </c>
      <c r="D156" s="14">
        <v>700</v>
      </c>
      <c r="E156" s="15">
        <v>2.75</v>
      </c>
      <c r="F156" s="106">
        <f t="shared" si="8"/>
        <v>1925</v>
      </c>
      <c r="G156" s="41"/>
      <c r="H156" s="147">
        <v>700</v>
      </c>
      <c r="I156" s="106">
        <f t="shared" si="7"/>
        <v>1925</v>
      </c>
      <c r="J156" s="41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</row>
    <row r="157" spans="1:94" ht="47.25" x14ac:dyDescent="0.25">
      <c r="A157" s="105">
        <v>10</v>
      </c>
      <c r="B157" s="44" t="s">
        <v>160</v>
      </c>
      <c r="C157" s="12" t="s">
        <v>35</v>
      </c>
      <c r="D157" s="14">
        <v>50</v>
      </c>
      <c r="E157" s="15">
        <v>3.9</v>
      </c>
      <c r="F157" s="106">
        <f t="shared" si="8"/>
        <v>195</v>
      </c>
      <c r="G157" s="3"/>
      <c r="H157" s="147">
        <v>50</v>
      </c>
      <c r="I157" s="106">
        <f t="shared" si="7"/>
        <v>195</v>
      </c>
      <c r="J157" s="3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</row>
    <row r="158" spans="1:94" x14ac:dyDescent="0.25">
      <c r="A158" s="105">
        <v>11</v>
      </c>
      <c r="B158" s="44" t="s">
        <v>161</v>
      </c>
      <c r="C158" s="12" t="s">
        <v>21</v>
      </c>
      <c r="D158" s="14">
        <v>31</v>
      </c>
      <c r="E158" s="30">
        <v>2.39</v>
      </c>
      <c r="F158" s="106">
        <f t="shared" si="8"/>
        <v>74.09</v>
      </c>
      <c r="G158" s="41"/>
      <c r="H158" s="147">
        <v>31</v>
      </c>
      <c r="I158" s="106">
        <f t="shared" si="7"/>
        <v>74.09</v>
      </c>
      <c r="J158" s="41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</row>
    <row r="159" spans="1:94" x14ac:dyDescent="0.25">
      <c r="A159" s="105">
        <v>12</v>
      </c>
      <c r="B159" s="44" t="s">
        <v>162</v>
      </c>
      <c r="C159" s="12" t="s">
        <v>21</v>
      </c>
      <c r="D159" s="14">
        <v>30</v>
      </c>
      <c r="E159" s="15">
        <v>2.79</v>
      </c>
      <c r="F159" s="106">
        <f t="shared" si="8"/>
        <v>83.7</v>
      </c>
      <c r="G159" s="41"/>
      <c r="H159" s="147">
        <v>30</v>
      </c>
      <c r="I159" s="106">
        <f t="shared" si="7"/>
        <v>83.7</v>
      </c>
      <c r="J159" s="41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</row>
    <row r="160" spans="1:94" x14ac:dyDescent="0.25">
      <c r="A160" s="105">
        <v>13</v>
      </c>
      <c r="B160" s="44" t="s">
        <v>163</v>
      </c>
      <c r="C160" s="12" t="s">
        <v>21</v>
      </c>
      <c r="D160" s="14">
        <v>80</v>
      </c>
      <c r="E160" s="15">
        <v>4.68</v>
      </c>
      <c r="F160" s="106">
        <f t="shared" si="8"/>
        <v>374.4</v>
      </c>
      <c r="G160" s="41"/>
      <c r="H160" s="147">
        <v>80</v>
      </c>
      <c r="I160" s="106">
        <f t="shared" si="7"/>
        <v>374.4</v>
      </c>
      <c r="J160" s="41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</row>
    <row r="161" spans="1:94" x14ac:dyDescent="0.25">
      <c r="A161" s="105"/>
      <c r="B161" s="6" t="s">
        <v>164</v>
      </c>
      <c r="C161" s="45"/>
      <c r="D161" s="7"/>
      <c r="E161" s="15"/>
      <c r="F161" s="106"/>
      <c r="G161" s="41"/>
      <c r="H161" s="148"/>
      <c r="I161" s="106">
        <f t="shared" si="7"/>
        <v>0</v>
      </c>
      <c r="J161" s="41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</row>
    <row r="162" spans="1:94" ht="31.5" x14ac:dyDescent="0.25">
      <c r="A162" s="105">
        <v>1</v>
      </c>
      <c r="B162" s="44" t="s">
        <v>165</v>
      </c>
      <c r="C162" s="12" t="s">
        <v>21</v>
      </c>
      <c r="D162" s="14">
        <v>32</v>
      </c>
      <c r="E162" s="30">
        <v>10</v>
      </c>
      <c r="F162" s="106">
        <f t="shared" si="8"/>
        <v>320</v>
      </c>
      <c r="G162" s="3"/>
      <c r="H162" s="147">
        <v>32</v>
      </c>
      <c r="I162" s="106">
        <f t="shared" si="7"/>
        <v>320</v>
      </c>
      <c r="J162" s="3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</row>
    <row r="163" spans="1:94" ht="47.25" x14ac:dyDescent="0.25">
      <c r="A163" s="105">
        <v>2</v>
      </c>
      <c r="B163" s="44" t="s">
        <v>166</v>
      </c>
      <c r="C163" s="12" t="s">
        <v>21</v>
      </c>
      <c r="D163" s="14">
        <v>15</v>
      </c>
      <c r="E163" s="30">
        <v>168.3</v>
      </c>
      <c r="F163" s="106">
        <f t="shared" si="8"/>
        <v>2524.5</v>
      </c>
      <c r="G163" s="3"/>
      <c r="H163" s="147">
        <v>15</v>
      </c>
      <c r="I163" s="106">
        <f t="shared" si="7"/>
        <v>2524.5</v>
      </c>
      <c r="J163" s="3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</row>
    <row r="164" spans="1:94" ht="31.5" x14ac:dyDescent="0.25">
      <c r="A164" s="105">
        <v>3</v>
      </c>
      <c r="B164" s="44" t="s">
        <v>167</v>
      </c>
      <c r="C164" s="12" t="s">
        <v>35</v>
      </c>
      <c r="D164" s="14">
        <v>500</v>
      </c>
      <c r="E164" s="30">
        <v>4.92</v>
      </c>
      <c r="F164" s="106">
        <f t="shared" si="8"/>
        <v>2460</v>
      </c>
      <c r="G164" s="3"/>
      <c r="H164" s="147">
        <v>500</v>
      </c>
      <c r="I164" s="106">
        <f t="shared" si="7"/>
        <v>2460</v>
      </c>
      <c r="J164" s="3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</row>
    <row r="165" spans="1:94" ht="31.5" x14ac:dyDescent="0.25">
      <c r="A165" s="105">
        <v>4</v>
      </c>
      <c r="B165" s="44" t="s">
        <v>168</v>
      </c>
      <c r="C165" s="12" t="s">
        <v>35</v>
      </c>
      <c r="D165" s="14">
        <v>30</v>
      </c>
      <c r="E165" s="30">
        <v>8.9600000000000009</v>
      </c>
      <c r="F165" s="106">
        <f t="shared" si="8"/>
        <v>268.8</v>
      </c>
      <c r="G165" s="3"/>
      <c r="H165" s="147">
        <v>30</v>
      </c>
      <c r="I165" s="106">
        <f t="shared" si="7"/>
        <v>268.8</v>
      </c>
      <c r="J165" s="3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</row>
    <row r="166" spans="1:94" ht="31.5" x14ac:dyDescent="0.25">
      <c r="A166" s="105">
        <v>5</v>
      </c>
      <c r="B166" s="44" t="s">
        <v>169</v>
      </c>
      <c r="C166" s="12" t="s">
        <v>35</v>
      </c>
      <c r="D166" s="14">
        <v>500</v>
      </c>
      <c r="E166" s="30">
        <v>3.26</v>
      </c>
      <c r="F166" s="106">
        <f t="shared" si="8"/>
        <v>1630</v>
      </c>
      <c r="G166" s="3"/>
      <c r="H166" s="147">
        <v>500</v>
      </c>
      <c r="I166" s="106">
        <f t="shared" si="7"/>
        <v>1630</v>
      </c>
      <c r="J166" s="3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</row>
    <row r="167" spans="1:94" ht="31.5" x14ac:dyDescent="0.25">
      <c r="A167" s="105">
        <v>6</v>
      </c>
      <c r="B167" s="44" t="s">
        <v>170</v>
      </c>
      <c r="C167" s="12" t="s">
        <v>35</v>
      </c>
      <c r="D167" s="14">
        <v>20</v>
      </c>
      <c r="E167" s="30">
        <v>29.17</v>
      </c>
      <c r="F167" s="106">
        <f t="shared" si="8"/>
        <v>583.4</v>
      </c>
      <c r="G167" s="3"/>
      <c r="H167" s="147">
        <v>20</v>
      </c>
      <c r="I167" s="106">
        <f t="shared" si="7"/>
        <v>583.4</v>
      </c>
      <c r="J167" s="3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</row>
    <row r="168" spans="1:94" x14ac:dyDescent="0.25">
      <c r="A168" s="105"/>
      <c r="B168" s="6" t="s">
        <v>171</v>
      </c>
      <c r="C168" s="12"/>
      <c r="D168" s="14"/>
      <c r="E168" s="30"/>
      <c r="F168" s="106"/>
      <c r="G168" s="3"/>
      <c r="H168" s="147"/>
      <c r="I168" s="106">
        <f t="shared" si="7"/>
        <v>0</v>
      </c>
      <c r="J168" s="3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</row>
    <row r="169" spans="1:94" ht="63" x14ac:dyDescent="0.25">
      <c r="A169" s="105">
        <v>1</v>
      </c>
      <c r="B169" s="43" t="s">
        <v>172</v>
      </c>
      <c r="C169" s="46" t="s">
        <v>21</v>
      </c>
      <c r="D169" s="14">
        <v>1</v>
      </c>
      <c r="E169" s="30">
        <v>6013.92</v>
      </c>
      <c r="F169" s="106">
        <f t="shared" si="8"/>
        <v>6013.92</v>
      </c>
      <c r="G169" s="3"/>
      <c r="H169" s="147">
        <v>1</v>
      </c>
      <c r="I169" s="106">
        <f t="shared" si="7"/>
        <v>6013.92</v>
      </c>
      <c r="J169" s="3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</row>
    <row r="170" spans="1:94" ht="31.5" x14ac:dyDescent="0.25">
      <c r="A170" s="105">
        <v>2</v>
      </c>
      <c r="B170" s="44" t="s">
        <v>173</v>
      </c>
      <c r="C170" s="46" t="s">
        <v>35</v>
      </c>
      <c r="D170" s="14">
        <v>15</v>
      </c>
      <c r="E170" s="30">
        <v>47.9</v>
      </c>
      <c r="F170" s="106">
        <f t="shared" si="8"/>
        <v>718.5</v>
      </c>
      <c r="G170" s="3"/>
      <c r="H170" s="147">
        <v>15</v>
      </c>
      <c r="I170" s="106">
        <f t="shared" si="7"/>
        <v>718.5</v>
      </c>
      <c r="J170" s="3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</row>
    <row r="171" spans="1:94" x14ac:dyDescent="0.25">
      <c r="A171" s="105"/>
      <c r="B171" s="6" t="s">
        <v>174</v>
      </c>
      <c r="C171" s="46"/>
      <c r="D171" s="14"/>
      <c r="E171" s="30"/>
      <c r="F171" s="106"/>
      <c r="G171" s="3"/>
      <c r="H171" s="147"/>
      <c r="I171" s="106">
        <f t="shared" si="7"/>
        <v>0</v>
      </c>
      <c r="J171" s="3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</row>
    <row r="172" spans="1:94" x14ac:dyDescent="0.25">
      <c r="A172" s="105"/>
      <c r="B172" s="6" t="s">
        <v>175</v>
      </c>
      <c r="C172" s="45"/>
      <c r="D172" s="7"/>
      <c r="E172" s="30"/>
      <c r="F172" s="106"/>
      <c r="G172" s="3"/>
      <c r="H172" s="148"/>
      <c r="I172" s="106">
        <f t="shared" si="7"/>
        <v>0</v>
      </c>
      <c r="J172" s="3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</row>
    <row r="173" spans="1:94" ht="31.5" x14ac:dyDescent="0.25">
      <c r="A173" s="105">
        <v>1</v>
      </c>
      <c r="B173" s="44" t="s">
        <v>176</v>
      </c>
      <c r="C173" s="12" t="s">
        <v>35</v>
      </c>
      <c r="D173" s="14">
        <v>300</v>
      </c>
      <c r="E173" s="30">
        <v>3.96</v>
      </c>
      <c r="F173" s="106">
        <f t="shared" si="8"/>
        <v>1188</v>
      </c>
      <c r="G173" s="3"/>
      <c r="H173" s="147">
        <v>1000</v>
      </c>
      <c r="I173" s="106">
        <f t="shared" si="7"/>
        <v>3960</v>
      </c>
      <c r="J173" s="3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</row>
    <row r="174" spans="1:94" ht="31.5" x14ac:dyDescent="0.25">
      <c r="A174" s="105">
        <v>2</v>
      </c>
      <c r="B174" s="44" t="s">
        <v>177</v>
      </c>
      <c r="C174" s="12" t="s">
        <v>35</v>
      </c>
      <c r="D174" s="14">
        <v>300</v>
      </c>
      <c r="E174" s="15">
        <v>2.4500000000000002</v>
      </c>
      <c r="F174" s="106">
        <f t="shared" si="8"/>
        <v>735</v>
      </c>
      <c r="G174" s="3"/>
      <c r="H174" s="147">
        <v>300</v>
      </c>
      <c r="I174" s="106">
        <f t="shared" si="7"/>
        <v>735</v>
      </c>
      <c r="J174" s="3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</row>
    <row r="175" spans="1:94" x14ac:dyDescent="0.25">
      <c r="A175" s="105">
        <v>3</v>
      </c>
      <c r="B175" s="44" t="s">
        <v>178</v>
      </c>
      <c r="C175" s="12" t="s">
        <v>21</v>
      </c>
      <c r="D175" s="14">
        <v>30</v>
      </c>
      <c r="E175" s="15">
        <v>19.3</v>
      </c>
      <c r="F175" s="106">
        <f t="shared" si="8"/>
        <v>579</v>
      </c>
      <c r="G175" s="41"/>
      <c r="H175" s="147">
        <v>30</v>
      </c>
      <c r="I175" s="106">
        <f t="shared" si="7"/>
        <v>579</v>
      </c>
      <c r="J175" s="41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</row>
    <row r="176" spans="1:94" ht="47.25" x14ac:dyDescent="0.25">
      <c r="A176" s="105">
        <v>4</v>
      </c>
      <c r="B176" s="44" t="s">
        <v>179</v>
      </c>
      <c r="C176" s="12" t="s">
        <v>21</v>
      </c>
      <c r="D176" s="14">
        <v>66</v>
      </c>
      <c r="E176" s="30">
        <v>2.92</v>
      </c>
      <c r="F176" s="106">
        <f t="shared" si="8"/>
        <v>192.72</v>
      </c>
      <c r="G176" s="41"/>
      <c r="H176" s="147">
        <v>66</v>
      </c>
      <c r="I176" s="106">
        <f t="shared" si="7"/>
        <v>192.72</v>
      </c>
      <c r="J176" s="41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</row>
    <row r="177" spans="1:94" x14ac:dyDescent="0.25">
      <c r="A177" s="105">
        <v>5</v>
      </c>
      <c r="B177" s="44" t="s">
        <v>180</v>
      </c>
      <c r="C177" s="12" t="s">
        <v>21</v>
      </c>
      <c r="D177" s="14">
        <v>30</v>
      </c>
      <c r="E177" s="30">
        <v>17.05</v>
      </c>
      <c r="F177" s="106">
        <f t="shared" si="8"/>
        <v>511.5</v>
      </c>
      <c r="G177" s="3"/>
      <c r="H177" s="147">
        <v>30</v>
      </c>
      <c r="I177" s="106">
        <f t="shared" si="7"/>
        <v>511.5</v>
      </c>
      <c r="J177" s="3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</row>
    <row r="178" spans="1:94" x14ac:dyDescent="0.25">
      <c r="A178" s="105"/>
      <c r="B178" s="6" t="s">
        <v>181</v>
      </c>
      <c r="C178" s="45"/>
      <c r="D178" s="7"/>
      <c r="E178" s="15"/>
      <c r="F178" s="106"/>
      <c r="G178" s="3"/>
      <c r="H178" s="148"/>
      <c r="I178" s="106">
        <f t="shared" si="7"/>
        <v>0</v>
      </c>
      <c r="J178" s="3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</row>
    <row r="179" spans="1:94" ht="31.5" x14ac:dyDescent="0.25">
      <c r="A179" s="105">
        <v>1</v>
      </c>
      <c r="B179" s="13" t="s">
        <v>182</v>
      </c>
      <c r="C179" s="12" t="s">
        <v>21</v>
      </c>
      <c r="D179" s="47">
        <v>1</v>
      </c>
      <c r="E179" s="15">
        <v>1354.56</v>
      </c>
      <c r="F179" s="106">
        <f t="shared" si="8"/>
        <v>1354.56</v>
      </c>
      <c r="G179" s="41"/>
      <c r="H179" s="151">
        <v>1</v>
      </c>
      <c r="I179" s="106">
        <f t="shared" si="7"/>
        <v>1354.56</v>
      </c>
      <c r="J179" s="41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</row>
    <row r="180" spans="1:94" ht="31.5" x14ac:dyDescent="0.25">
      <c r="A180" s="105">
        <v>2</v>
      </c>
      <c r="B180" s="13" t="s">
        <v>183</v>
      </c>
      <c r="C180" s="12" t="s">
        <v>10</v>
      </c>
      <c r="D180" s="14" t="s">
        <v>184</v>
      </c>
      <c r="E180" s="15">
        <v>51.39</v>
      </c>
      <c r="F180" s="106">
        <f t="shared" si="8"/>
        <v>2055.6</v>
      </c>
      <c r="G180" s="41"/>
      <c r="H180" s="147" t="s">
        <v>184</v>
      </c>
      <c r="I180" s="106">
        <f t="shared" si="7"/>
        <v>2055.6</v>
      </c>
      <c r="J180" s="41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</row>
    <row r="181" spans="1:94" x14ac:dyDescent="0.25">
      <c r="A181" s="105">
        <v>3</v>
      </c>
      <c r="B181" s="13" t="s">
        <v>185</v>
      </c>
      <c r="C181" s="12" t="s">
        <v>21</v>
      </c>
      <c r="D181" s="14">
        <v>2</v>
      </c>
      <c r="E181" s="15">
        <v>40.950000000000003</v>
      </c>
      <c r="F181" s="106">
        <f t="shared" si="8"/>
        <v>81.900000000000006</v>
      </c>
      <c r="G181" s="41"/>
      <c r="H181" s="147">
        <v>2</v>
      </c>
      <c r="I181" s="106">
        <f t="shared" si="7"/>
        <v>81.900000000000006</v>
      </c>
      <c r="J181" s="41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</row>
    <row r="182" spans="1:94" ht="31.5" x14ac:dyDescent="0.25">
      <c r="A182" s="105">
        <v>4</v>
      </c>
      <c r="B182" s="13" t="s">
        <v>186</v>
      </c>
      <c r="C182" s="12" t="s">
        <v>21</v>
      </c>
      <c r="D182" s="14" t="s">
        <v>184</v>
      </c>
      <c r="E182" s="15">
        <v>2.2999999999999998</v>
      </c>
      <c r="F182" s="106">
        <f t="shared" si="8"/>
        <v>92</v>
      </c>
      <c r="G182" s="41"/>
      <c r="H182" s="147" t="s">
        <v>184</v>
      </c>
      <c r="I182" s="106">
        <f t="shared" si="7"/>
        <v>92</v>
      </c>
      <c r="J182" s="41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</row>
    <row r="183" spans="1:94" ht="31.5" x14ac:dyDescent="0.25">
      <c r="A183" s="105">
        <v>5</v>
      </c>
      <c r="B183" s="13" t="s">
        <v>187</v>
      </c>
      <c r="C183" s="12" t="s">
        <v>21</v>
      </c>
      <c r="D183" s="14" t="s">
        <v>188</v>
      </c>
      <c r="E183" s="15">
        <v>2.2999999999999998</v>
      </c>
      <c r="F183" s="106">
        <f t="shared" si="8"/>
        <v>69</v>
      </c>
      <c r="G183" s="41"/>
      <c r="H183" s="147" t="s">
        <v>188</v>
      </c>
      <c r="I183" s="106">
        <f t="shared" si="7"/>
        <v>69</v>
      </c>
      <c r="J183" s="41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</row>
    <row r="184" spans="1:94" ht="31.5" x14ac:dyDescent="0.25">
      <c r="A184" s="105">
        <v>6</v>
      </c>
      <c r="B184" s="13" t="s">
        <v>189</v>
      </c>
      <c r="C184" s="12" t="s">
        <v>21</v>
      </c>
      <c r="D184" s="14">
        <v>1</v>
      </c>
      <c r="E184" s="15">
        <v>272.31</v>
      </c>
      <c r="F184" s="106">
        <f t="shared" si="8"/>
        <v>272.31</v>
      </c>
      <c r="G184" s="41"/>
      <c r="H184" s="147">
        <v>1</v>
      </c>
      <c r="I184" s="106">
        <f t="shared" si="7"/>
        <v>272.31</v>
      </c>
      <c r="J184" s="41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</row>
    <row r="185" spans="1:94" ht="47.25" x14ac:dyDescent="0.25">
      <c r="A185" s="105">
        <v>7</v>
      </c>
      <c r="B185" s="13" t="s">
        <v>190</v>
      </c>
      <c r="C185" s="12" t="s">
        <v>10</v>
      </c>
      <c r="D185" s="14">
        <v>2</v>
      </c>
      <c r="E185" s="15">
        <v>55.09</v>
      </c>
      <c r="F185" s="106">
        <f t="shared" si="8"/>
        <v>110.18</v>
      </c>
      <c r="G185" s="41"/>
      <c r="H185" s="147">
        <v>2</v>
      </c>
      <c r="I185" s="106">
        <f t="shared" si="7"/>
        <v>110.18</v>
      </c>
      <c r="J185" s="41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</row>
    <row r="186" spans="1:94" x14ac:dyDescent="0.25">
      <c r="A186" s="105">
        <v>8</v>
      </c>
      <c r="B186" s="13" t="s">
        <v>191</v>
      </c>
      <c r="C186" s="12" t="s">
        <v>10</v>
      </c>
      <c r="D186" s="14">
        <v>4</v>
      </c>
      <c r="E186" s="30">
        <v>61.37</v>
      </c>
      <c r="F186" s="106">
        <f t="shared" si="8"/>
        <v>245.48</v>
      </c>
      <c r="G186" s="41"/>
      <c r="H186" s="147">
        <v>4</v>
      </c>
      <c r="I186" s="106">
        <f t="shared" si="7"/>
        <v>245.48</v>
      </c>
      <c r="J186" s="41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</row>
    <row r="187" spans="1:94" ht="31.5" x14ac:dyDescent="0.25">
      <c r="A187" s="105">
        <v>9</v>
      </c>
      <c r="B187" s="13" t="s">
        <v>192</v>
      </c>
      <c r="C187" s="12" t="s">
        <v>10</v>
      </c>
      <c r="D187" s="14">
        <v>2</v>
      </c>
      <c r="E187" s="30">
        <v>20.53</v>
      </c>
      <c r="F187" s="106">
        <f t="shared" si="8"/>
        <v>41.06</v>
      </c>
      <c r="G187" s="41"/>
      <c r="H187" s="147">
        <v>2</v>
      </c>
      <c r="I187" s="106">
        <f t="shared" si="7"/>
        <v>41.06</v>
      </c>
      <c r="J187" s="41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</row>
    <row r="188" spans="1:94" x14ac:dyDescent="0.25">
      <c r="A188" s="105"/>
      <c r="B188" s="25" t="s">
        <v>193</v>
      </c>
      <c r="C188" s="48"/>
      <c r="D188" s="14"/>
      <c r="E188" s="30"/>
      <c r="F188" s="106"/>
      <c r="G188" s="3"/>
      <c r="H188" s="147"/>
      <c r="I188" s="106">
        <f t="shared" si="7"/>
        <v>0</v>
      </c>
      <c r="J188" s="3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</row>
    <row r="189" spans="1:94" ht="31.5" x14ac:dyDescent="0.25">
      <c r="A189" s="105">
        <v>1</v>
      </c>
      <c r="B189" s="13" t="s">
        <v>194</v>
      </c>
      <c r="C189" s="12" t="s">
        <v>21</v>
      </c>
      <c r="D189" s="14">
        <v>1</v>
      </c>
      <c r="E189" s="15">
        <v>34.36</v>
      </c>
      <c r="F189" s="106">
        <f t="shared" si="8"/>
        <v>34.36</v>
      </c>
      <c r="G189" s="3"/>
      <c r="H189" s="147">
        <v>1</v>
      </c>
      <c r="I189" s="106">
        <f t="shared" si="7"/>
        <v>34.36</v>
      </c>
      <c r="J189" s="3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</row>
    <row r="190" spans="1:94" ht="31.5" x14ac:dyDescent="0.25">
      <c r="A190" s="105">
        <v>2</v>
      </c>
      <c r="B190" s="13" t="s">
        <v>195</v>
      </c>
      <c r="C190" s="12" t="s">
        <v>21</v>
      </c>
      <c r="D190" s="14">
        <v>1</v>
      </c>
      <c r="E190" s="15">
        <v>34.36</v>
      </c>
      <c r="F190" s="106">
        <f t="shared" si="8"/>
        <v>34.36</v>
      </c>
      <c r="G190" s="3"/>
      <c r="H190" s="147">
        <v>1</v>
      </c>
      <c r="I190" s="106">
        <f t="shared" si="7"/>
        <v>34.36</v>
      </c>
      <c r="J190" s="3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</row>
    <row r="191" spans="1:94" x14ac:dyDescent="0.25">
      <c r="A191" s="105">
        <v>3</v>
      </c>
      <c r="B191" s="13" t="s">
        <v>196</v>
      </c>
      <c r="C191" s="12" t="s">
        <v>35</v>
      </c>
      <c r="D191" s="14">
        <v>1</v>
      </c>
      <c r="E191" s="15">
        <v>1.18</v>
      </c>
      <c r="F191" s="106">
        <f t="shared" si="8"/>
        <v>1.18</v>
      </c>
      <c r="G191" s="3"/>
      <c r="H191" s="147">
        <v>1</v>
      </c>
      <c r="I191" s="106">
        <f t="shared" si="7"/>
        <v>1.18</v>
      </c>
      <c r="J191" s="3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</row>
    <row r="192" spans="1:94" x14ac:dyDescent="0.25">
      <c r="A192" s="120"/>
      <c r="B192" s="6" t="s">
        <v>197</v>
      </c>
      <c r="C192" s="45"/>
      <c r="D192" s="7"/>
      <c r="E192" s="15"/>
      <c r="F192" s="106"/>
      <c r="G192" s="41"/>
      <c r="H192" s="148"/>
      <c r="I192" s="106">
        <f t="shared" si="7"/>
        <v>0</v>
      </c>
      <c r="J192" s="41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  <c r="AP192" s="49"/>
      <c r="AQ192" s="49"/>
      <c r="AR192" s="49"/>
      <c r="AS192" s="49"/>
      <c r="AT192" s="49"/>
      <c r="AU192" s="49"/>
      <c r="AV192" s="49"/>
      <c r="AW192" s="49"/>
      <c r="AX192" s="49"/>
      <c r="AY192" s="49"/>
      <c r="AZ192" s="49"/>
      <c r="BA192" s="49"/>
      <c r="BB192" s="49"/>
      <c r="BC192" s="49"/>
      <c r="BD192" s="49"/>
      <c r="BE192" s="49"/>
      <c r="BF192" s="49"/>
      <c r="BG192" s="49"/>
      <c r="BH192" s="49"/>
      <c r="BI192" s="49"/>
      <c r="BJ192" s="49"/>
      <c r="BK192" s="49"/>
      <c r="BL192" s="49"/>
      <c r="BM192" s="49"/>
      <c r="BN192" s="49"/>
      <c r="BO192" s="49"/>
      <c r="BP192" s="49"/>
      <c r="BQ192" s="49"/>
      <c r="BR192" s="49"/>
      <c r="BS192" s="49"/>
      <c r="BT192" s="49"/>
      <c r="BU192" s="49"/>
      <c r="BV192" s="49"/>
      <c r="BW192" s="49"/>
      <c r="BX192" s="49"/>
      <c r="BY192" s="49"/>
      <c r="BZ192" s="49"/>
      <c r="CA192" s="49"/>
      <c r="CB192" s="49"/>
      <c r="CC192" s="49"/>
      <c r="CD192" s="49"/>
      <c r="CE192" s="49"/>
      <c r="CF192" s="49"/>
      <c r="CG192" s="49"/>
      <c r="CH192" s="49"/>
      <c r="CI192" s="49"/>
      <c r="CJ192" s="49"/>
      <c r="CK192" s="49"/>
      <c r="CL192" s="49"/>
      <c r="CM192" s="49"/>
      <c r="CN192" s="49"/>
      <c r="CO192" s="49"/>
      <c r="CP192" s="49"/>
    </row>
    <row r="193" spans="1:95" ht="31.5" x14ac:dyDescent="0.25">
      <c r="A193" s="105">
        <v>1</v>
      </c>
      <c r="B193" s="13" t="s">
        <v>198</v>
      </c>
      <c r="C193" s="12" t="s">
        <v>10</v>
      </c>
      <c r="D193" s="14">
        <v>26</v>
      </c>
      <c r="E193" s="15">
        <v>51.05</v>
      </c>
      <c r="F193" s="106">
        <f t="shared" si="8"/>
        <v>1327.3</v>
      </c>
      <c r="G193" s="41"/>
      <c r="H193" s="147">
        <v>26</v>
      </c>
      <c r="I193" s="106">
        <f t="shared" si="7"/>
        <v>1327.3</v>
      </c>
      <c r="J193" s="41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9"/>
      <c r="AN193" s="49"/>
      <c r="AO193" s="49"/>
      <c r="AP193" s="49"/>
      <c r="AQ193" s="49"/>
      <c r="AR193" s="49"/>
      <c r="AS193" s="49"/>
      <c r="AT193" s="49"/>
      <c r="AU193" s="49"/>
      <c r="AV193" s="49"/>
      <c r="AW193" s="49"/>
      <c r="AX193" s="49"/>
      <c r="AY193" s="49"/>
      <c r="AZ193" s="49"/>
      <c r="BA193" s="49"/>
      <c r="BB193" s="49"/>
      <c r="BC193" s="49"/>
      <c r="BD193" s="49"/>
      <c r="BE193" s="49"/>
      <c r="BF193" s="49"/>
      <c r="BG193" s="49"/>
      <c r="BH193" s="49"/>
      <c r="BI193" s="49"/>
      <c r="BJ193" s="49"/>
      <c r="BK193" s="49"/>
      <c r="BL193" s="49"/>
      <c r="BM193" s="49"/>
      <c r="BN193" s="49"/>
      <c r="BO193" s="49"/>
      <c r="BP193" s="49"/>
      <c r="BQ193" s="49"/>
      <c r="BR193" s="49"/>
      <c r="BS193" s="49"/>
      <c r="BT193" s="49"/>
      <c r="BU193" s="49"/>
      <c r="BV193" s="49"/>
      <c r="BW193" s="49"/>
      <c r="BX193" s="49"/>
      <c r="BY193" s="49"/>
      <c r="BZ193" s="49"/>
      <c r="CA193" s="49"/>
      <c r="CB193" s="49"/>
      <c r="CC193" s="49"/>
      <c r="CD193" s="49"/>
      <c r="CE193" s="49"/>
      <c r="CF193" s="49"/>
      <c r="CG193" s="49"/>
      <c r="CH193" s="49"/>
      <c r="CI193" s="49"/>
      <c r="CJ193" s="49"/>
      <c r="CK193" s="49"/>
      <c r="CL193" s="49"/>
      <c r="CM193" s="49"/>
      <c r="CN193" s="49"/>
      <c r="CO193" s="49"/>
      <c r="CP193" s="49"/>
    </row>
    <row r="194" spans="1:95" x14ac:dyDescent="0.25">
      <c r="A194" s="105">
        <v>2</v>
      </c>
      <c r="B194" s="13" t="s">
        <v>199</v>
      </c>
      <c r="C194" s="12" t="s">
        <v>10</v>
      </c>
      <c r="D194" s="14">
        <v>1</v>
      </c>
      <c r="E194" s="15">
        <v>55.99</v>
      </c>
      <c r="F194" s="106">
        <f t="shared" si="8"/>
        <v>55.99</v>
      </c>
      <c r="G194" s="41"/>
      <c r="H194" s="147">
        <v>1</v>
      </c>
      <c r="I194" s="106">
        <f t="shared" si="7"/>
        <v>55.99</v>
      </c>
      <c r="J194" s="41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49"/>
      <c r="AP194" s="49"/>
      <c r="AQ194" s="49"/>
      <c r="AR194" s="49"/>
      <c r="AS194" s="49"/>
      <c r="AT194" s="49"/>
      <c r="AU194" s="49"/>
      <c r="AV194" s="49"/>
      <c r="AW194" s="49"/>
      <c r="AX194" s="49"/>
      <c r="AY194" s="49"/>
      <c r="AZ194" s="49"/>
      <c r="BA194" s="49"/>
      <c r="BB194" s="49"/>
      <c r="BC194" s="49"/>
      <c r="BD194" s="49"/>
      <c r="BE194" s="49"/>
      <c r="BF194" s="49"/>
      <c r="BG194" s="49"/>
      <c r="BH194" s="49"/>
      <c r="BI194" s="49"/>
      <c r="BJ194" s="49"/>
      <c r="BK194" s="49"/>
      <c r="BL194" s="49"/>
      <c r="BM194" s="49"/>
      <c r="BN194" s="49"/>
      <c r="BO194" s="49"/>
      <c r="BP194" s="49"/>
      <c r="BQ194" s="49"/>
      <c r="BR194" s="49"/>
      <c r="BS194" s="49"/>
      <c r="BT194" s="49"/>
      <c r="BU194" s="49"/>
      <c r="BV194" s="49"/>
      <c r="BW194" s="49"/>
      <c r="BX194" s="49"/>
      <c r="BY194" s="49"/>
      <c r="BZ194" s="49"/>
      <c r="CA194" s="49"/>
      <c r="CB194" s="49"/>
      <c r="CC194" s="49"/>
      <c r="CD194" s="49"/>
      <c r="CE194" s="49"/>
      <c r="CF194" s="49"/>
      <c r="CG194" s="49"/>
      <c r="CH194" s="49"/>
      <c r="CI194" s="49"/>
      <c r="CJ194" s="49"/>
      <c r="CK194" s="49"/>
      <c r="CL194" s="49"/>
      <c r="CM194" s="49"/>
      <c r="CN194" s="49"/>
      <c r="CO194" s="49"/>
      <c r="CP194" s="49"/>
    </row>
    <row r="195" spans="1:95" x14ac:dyDescent="0.25">
      <c r="A195" s="105">
        <v>3</v>
      </c>
      <c r="B195" s="13" t="s">
        <v>200</v>
      </c>
      <c r="C195" s="12" t="s">
        <v>10</v>
      </c>
      <c r="D195" s="14">
        <v>4</v>
      </c>
      <c r="E195" s="50">
        <v>32.65</v>
      </c>
      <c r="F195" s="106">
        <f t="shared" si="8"/>
        <v>130.6</v>
      </c>
      <c r="G195" s="41"/>
      <c r="H195" s="147">
        <v>4</v>
      </c>
      <c r="I195" s="106">
        <f t="shared" si="7"/>
        <v>130.6</v>
      </c>
      <c r="J195" s="41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  <c r="AK195" s="49"/>
      <c r="AL195" s="49"/>
      <c r="AM195" s="49"/>
      <c r="AN195" s="49"/>
      <c r="AO195" s="49"/>
      <c r="AP195" s="49"/>
      <c r="AQ195" s="49"/>
      <c r="AR195" s="49"/>
      <c r="AS195" s="49"/>
      <c r="AT195" s="49"/>
      <c r="AU195" s="49"/>
      <c r="AV195" s="49"/>
      <c r="AW195" s="49"/>
      <c r="AX195" s="49"/>
      <c r="AY195" s="49"/>
      <c r="AZ195" s="49"/>
      <c r="BA195" s="49"/>
      <c r="BB195" s="49"/>
      <c r="BC195" s="49"/>
      <c r="BD195" s="49"/>
      <c r="BE195" s="49"/>
      <c r="BF195" s="49"/>
      <c r="BG195" s="49"/>
      <c r="BH195" s="49"/>
      <c r="BI195" s="49"/>
      <c r="BJ195" s="49"/>
      <c r="BK195" s="49"/>
      <c r="BL195" s="49"/>
      <c r="BM195" s="49"/>
      <c r="BN195" s="49"/>
      <c r="BO195" s="49"/>
      <c r="BP195" s="49"/>
      <c r="BQ195" s="49"/>
      <c r="BR195" s="49"/>
      <c r="BS195" s="49"/>
      <c r="BT195" s="49"/>
      <c r="BU195" s="49"/>
      <c r="BV195" s="49"/>
      <c r="BW195" s="49"/>
      <c r="BX195" s="49"/>
      <c r="BY195" s="49"/>
      <c r="BZ195" s="49"/>
      <c r="CA195" s="49"/>
      <c r="CB195" s="49"/>
      <c r="CC195" s="49"/>
      <c r="CD195" s="49"/>
      <c r="CE195" s="49"/>
      <c r="CF195" s="49"/>
      <c r="CG195" s="49"/>
      <c r="CH195" s="49"/>
      <c r="CI195" s="49"/>
      <c r="CJ195" s="49"/>
      <c r="CK195" s="49"/>
      <c r="CL195" s="49"/>
      <c r="CM195" s="49"/>
      <c r="CN195" s="49"/>
      <c r="CO195" s="49"/>
      <c r="CP195" s="49"/>
    </row>
    <row r="196" spans="1:95" x14ac:dyDescent="0.25">
      <c r="A196" s="105">
        <v>4</v>
      </c>
      <c r="B196" s="13" t="s">
        <v>201</v>
      </c>
      <c r="C196" s="12" t="s">
        <v>10</v>
      </c>
      <c r="D196" s="14">
        <v>4</v>
      </c>
      <c r="E196" s="50">
        <v>91.39</v>
      </c>
      <c r="F196" s="106">
        <f t="shared" si="8"/>
        <v>365.56</v>
      </c>
      <c r="G196" s="41"/>
      <c r="H196" s="147">
        <v>4</v>
      </c>
      <c r="I196" s="106">
        <f t="shared" si="7"/>
        <v>365.56</v>
      </c>
      <c r="J196" s="41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  <c r="AN196" s="49"/>
      <c r="AO196" s="49"/>
      <c r="AP196" s="49"/>
      <c r="AQ196" s="49"/>
      <c r="AR196" s="49"/>
      <c r="AS196" s="49"/>
      <c r="AT196" s="49"/>
      <c r="AU196" s="49"/>
      <c r="AV196" s="49"/>
      <c r="AW196" s="49"/>
      <c r="AX196" s="49"/>
      <c r="AY196" s="49"/>
      <c r="AZ196" s="49"/>
      <c r="BA196" s="49"/>
      <c r="BB196" s="49"/>
      <c r="BC196" s="49"/>
      <c r="BD196" s="49"/>
      <c r="BE196" s="49"/>
      <c r="BF196" s="49"/>
      <c r="BG196" s="49"/>
      <c r="BH196" s="49"/>
      <c r="BI196" s="49"/>
      <c r="BJ196" s="49"/>
      <c r="BK196" s="49"/>
      <c r="BL196" s="49"/>
      <c r="BM196" s="49"/>
      <c r="BN196" s="49"/>
      <c r="BO196" s="49"/>
      <c r="BP196" s="49"/>
      <c r="BQ196" s="49"/>
      <c r="BR196" s="49"/>
      <c r="BS196" s="49"/>
      <c r="BT196" s="49"/>
      <c r="BU196" s="49"/>
      <c r="BV196" s="49"/>
      <c r="BW196" s="49"/>
      <c r="BX196" s="49"/>
      <c r="BY196" s="49"/>
      <c r="BZ196" s="49"/>
      <c r="CA196" s="49"/>
      <c r="CB196" s="49"/>
      <c r="CC196" s="49"/>
      <c r="CD196" s="49"/>
      <c r="CE196" s="49"/>
      <c r="CF196" s="49"/>
      <c r="CG196" s="49"/>
      <c r="CH196" s="49"/>
      <c r="CI196" s="49"/>
      <c r="CJ196" s="49"/>
      <c r="CK196" s="49"/>
      <c r="CL196" s="49"/>
      <c r="CM196" s="49"/>
      <c r="CN196" s="49"/>
      <c r="CO196" s="49"/>
      <c r="CP196" s="49"/>
    </row>
    <row r="197" spans="1:95" x14ac:dyDescent="0.25">
      <c r="A197" s="105">
        <v>5</v>
      </c>
      <c r="B197" s="13" t="s">
        <v>202</v>
      </c>
      <c r="C197" s="12" t="s">
        <v>10</v>
      </c>
      <c r="D197" s="14">
        <v>2</v>
      </c>
      <c r="E197" s="15">
        <v>127.5</v>
      </c>
      <c r="F197" s="106">
        <f t="shared" si="8"/>
        <v>255</v>
      </c>
      <c r="G197" s="41"/>
      <c r="H197" s="147">
        <v>2</v>
      </c>
      <c r="I197" s="106">
        <f t="shared" si="7"/>
        <v>255</v>
      </c>
      <c r="J197" s="41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 s="49"/>
      <c r="AJ197" s="49"/>
      <c r="AK197" s="49"/>
      <c r="AL197" s="49"/>
      <c r="AM197" s="49"/>
      <c r="AN197" s="49"/>
      <c r="AO197" s="49"/>
      <c r="AP197" s="49"/>
      <c r="AQ197" s="49"/>
      <c r="AR197" s="49"/>
      <c r="AS197" s="49"/>
      <c r="AT197" s="49"/>
      <c r="AU197" s="49"/>
      <c r="AV197" s="49"/>
      <c r="AW197" s="49"/>
      <c r="AX197" s="49"/>
      <c r="AY197" s="49"/>
      <c r="AZ197" s="49"/>
      <c r="BA197" s="49"/>
      <c r="BB197" s="49"/>
      <c r="BC197" s="49"/>
      <c r="BD197" s="49"/>
      <c r="BE197" s="49"/>
      <c r="BF197" s="49"/>
      <c r="BG197" s="49"/>
      <c r="BH197" s="49"/>
      <c r="BI197" s="49"/>
      <c r="BJ197" s="49"/>
      <c r="BK197" s="49"/>
      <c r="BL197" s="49"/>
      <c r="BM197" s="49"/>
      <c r="BN197" s="49"/>
      <c r="BO197" s="49"/>
      <c r="BP197" s="49"/>
      <c r="BQ197" s="49"/>
      <c r="BR197" s="49"/>
      <c r="BS197" s="49"/>
      <c r="BT197" s="49"/>
      <c r="BU197" s="49"/>
      <c r="BV197" s="49"/>
      <c r="BW197" s="49"/>
      <c r="BX197" s="49"/>
      <c r="BY197" s="49"/>
      <c r="BZ197" s="49"/>
      <c r="CA197" s="49"/>
      <c r="CB197" s="49"/>
      <c r="CC197" s="49"/>
      <c r="CD197" s="49"/>
      <c r="CE197" s="49"/>
      <c r="CF197" s="49"/>
      <c r="CG197" s="49"/>
      <c r="CH197" s="49"/>
      <c r="CI197" s="49"/>
      <c r="CJ197" s="49"/>
      <c r="CK197" s="49"/>
      <c r="CL197" s="49"/>
      <c r="CM197" s="49"/>
      <c r="CN197" s="49"/>
      <c r="CO197" s="49"/>
      <c r="CP197" s="49"/>
    </row>
    <row r="198" spans="1:95" ht="31.5" x14ac:dyDescent="0.25">
      <c r="A198" s="105">
        <v>6</v>
      </c>
      <c r="B198" s="13" t="s">
        <v>203</v>
      </c>
      <c r="C198" s="12" t="s">
        <v>35</v>
      </c>
      <c r="D198" s="14">
        <v>100</v>
      </c>
      <c r="E198" s="15">
        <v>4.05</v>
      </c>
      <c r="F198" s="106">
        <f t="shared" si="8"/>
        <v>405</v>
      </c>
      <c r="G198" s="41"/>
      <c r="H198" s="147">
        <v>100</v>
      </c>
      <c r="I198" s="106">
        <f t="shared" si="7"/>
        <v>405</v>
      </c>
      <c r="J198" s="41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  <c r="AK198" s="49"/>
      <c r="AL198" s="49"/>
      <c r="AM198" s="49"/>
      <c r="AN198" s="49"/>
      <c r="AO198" s="49"/>
      <c r="AP198" s="49"/>
      <c r="AQ198" s="49"/>
      <c r="AR198" s="49"/>
      <c r="AS198" s="49"/>
      <c r="AT198" s="49"/>
      <c r="AU198" s="49"/>
      <c r="AV198" s="49"/>
      <c r="AW198" s="49"/>
      <c r="AX198" s="49"/>
      <c r="AY198" s="49"/>
      <c r="AZ198" s="49"/>
      <c r="BA198" s="49"/>
      <c r="BB198" s="49"/>
      <c r="BC198" s="49"/>
      <c r="BD198" s="49"/>
      <c r="BE198" s="49"/>
      <c r="BF198" s="49"/>
      <c r="BG198" s="49"/>
      <c r="BH198" s="49"/>
      <c r="BI198" s="49"/>
      <c r="BJ198" s="49"/>
      <c r="BK198" s="49"/>
      <c r="BL198" s="49"/>
      <c r="BM198" s="49"/>
      <c r="BN198" s="49"/>
      <c r="BO198" s="49"/>
      <c r="BP198" s="49"/>
      <c r="BQ198" s="49"/>
      <c r="BR198" s="49"/>
      <c r="BS198" s="49"/>
      <c r="BT198" s="49"/>
      <c r="BU198" s="49"/>
      <c r="BV198" s="49"/>
      <c r="BW198" s="49"/>
      <c r="BX198" s="49"/>
      <c r="BY198" s="49"/>
      <c r="BZ198" s="49"/>
      <c r="CA198" s="49"/>
      <c r="CB198" s="49"/>
      <c r="CC198" s="49"/>
      <c r="CD198" s="49"/>
      <c r="CE198" s="49"/>
      <c r="CF198" s="49"/>
      <c r="CG198" s="49"/>
      <c r="CH198" s="49"/>
      <c r="CI198" s="49"/>
      <c r="CJ198" s="49"/>
      <c r="CK198" s="49"/>
      <c r="CL198" s="49"/>
      <c r="CM198" s="49"/>
      <c r="CN198" s="49"/>
      <c r="CO198" s="49"/>
      <c r="CP198" s="49"/>
    </row>
    <row r="199" spans="1:95" x14ac:dyDescent="0.25">
      <c r="A199" s="105">
        <v>7</v>
      </c>
      <c r="B199" s="13" t="s">
        <v>204</v>
      </c>
      <c r="C199" s="12" t="s">
        <v>35</v>
      </c>
      <c r="D199" s="14">
        <v>20</v>
      </c>
      <c r="E199" s="15">
        <v>3.9</v>
      </c>
      <c r="F199" s="106">
        <f t="shared" si="8"/>
        <v>78</v>
      </c>
      <c r="G199" s="51"/>
      <c r="H199" s="147">
        <v>20</v>
      </c>
      <c r="I199" s="106">
        <f t="shared" si="7"/>
        <v>78</v>
      </c>
      <c r="J199" s="51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  <c r="BB199" s="52"/>
      <c r="BC199" s="52"/>
      <c r="BD199" s="52"/>
      <c r="BE199" s="52"/>
      <c r="BF199" s="52"/>
      <c r="BG199" s="52"/>
      <c r="BH199" s="52"/>
      <c r="BI199" s="52"/>
      <c r="BJ199" s="52"/>
      <c r="BK199" s="52"/>
      <c r="BL199" s="52"/>
      <c r="BM199" s="52"/>
      <c r="BN199" s="52"/>
      <c r="BO199" s="52"/>
      <c r="BP199" s="52"/>
      <c r="BQ199" s="52"/>
      <c r="BR199" s="52"/>
      <c r="BS199" s="52"/>
      <c r="BT199" s="52"/>
      <c r="BU199" s="52"/>
      <c r="BV199" s="52"/>
      <c r="BW199" s="52"/>
      <c r="BX199" s="52"/>
      <c r="BY199" s="52"/>
      <c r="BZ199" s="52"/>
      <c r="CA199" s="52"/>
      <c r="CB199" s="52"/>
      <c r="CC199" s="52"/>
      <c r="CD199" s="52"/>
      <c r="CE199" s="52"/>
      <c r="CF199" s="52"/>
      <c r="CG199" s="52"/>
      <c r="CH199" s="52"/>
      <c r="CI199" s="52"/>
      <c r="CJ199" s="52"/>
      <c r="CK199" s="52"/>
      <c r="CL199" s="52"/>
      <c r="CM199" s="52"/>
      <c r="CN199" s="52"/>
      <c r="CO199" s="52"/>
      <c r="CP199" s="52"/>
    </row>
    <row r="200" spans="1:95" x14ac:dyDescent="0.25">
      <c r="A200" s="105">
        <v>8</v>
      </c>
      <c r="B200" s="13" t="s">
        <v>205</v>
      </c>
      <c r="C200" s="12" t="s">
        <v>35</v>
      </c>
      <c r="D200" s="14">
        <v>20</v>
      </c>
      <c r="E200" s="15">
        <v>3.32</v>
      </c>
      <c r="F200" s="106">
        <f t="shared" si="8"/>
        <v>66.400000000000006</v>
      </c>
      <c r="G200" s="51"/>
      <c r="H200" s="147">
        <v>20</v>
      </c>
      <c r="I200" s="106">
        <f t="shared" si="7"/>
        <v>66.400000000000006</v>
      </c>
      <c r="J200" s="51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  <c r="BB200" s="52"/>
      <c r="BC200" s="52"/>
      <c r="BD200" s="52"/>
      <c r="BE200" s="52"/>
      <c r="BF200" s="52"/>
      <c r="BG200" s="52"/>
      <c r="BH200" s="52"/>
      <c r="BI200" s="52"/>
      <c r="BJ200" s="52"/>
      <c r="BK200" s="52"/>
      <c r="BL200" s="52"/>
      <c r="BM200" s="52"/>
      <c r="BN200" s="52"/>
      <c r="BO200" s="52"/>
      <c r="BP200" s="52"/>
      <c r="BQ200" s="52"/>
      <c r="BR200" s="52"/>
      <c r="BS200" s="52"/>
      <c r="BT200" s="52"/>
      <c r="BU200" s="52"/>
      <c r="BV200" s="52"/>
      <c r="BW200" s="52"/>
      <c r="BX200" s="52"/>
      <c r="BY200" s="52"/>
      <c r="BZ200" s="52"/>
      <c r="CA200" s="52"/>
      <c r="CB200" s="52"/>
      <c r="CC200" s="52"/>
      <c r="CD200" s="52"/>
      <c r="CE200" s="52"/>
      <c r="CF200" s="52"/>
      <c r="CG200" s="52"/>
      <c r="CH200" s="52"/>
      <c r="CI200" s="52"/>
      <c r="CJ200" s="52"/>
      <c r="CK200" s="52"/>
      <c r="CL200" s="52"/>
      <c r="CM200" s="52"/>
      <c r="CN200" s="52"/>
      <c r="CO200" s="52"/>
      <c r="CP200" s="52"/>
    </row>
    <row r="201" spans="1:95" x14ac:dyDescent="0.25">
      <c r="A201" s="105">
        <v>9</v>
      </c>
      <c r="B201" s="13" t="s">
        <v>206</v>
      </c>
      <c r="C201" s="12" t="s">
        <v>35</v>
      </c>
      <c r="D201" s="14">
        <v>50</v>
      </c>
      <c r="E201" s="15">
        <v>4.9000000000000004</v>
      </c>
      <c r="F201" s="106">
        <f t="shared" si="8"/>
        <v>245</v>
      </c>
      <c r="G201" s="53"/>
      <c r="H201" s="147">
        <v>50</v>
      </c>
      <c r="I201" s="106">
        <f t="shared" si="7"/>
        <v>245</v>
      </c>
      <c r="J201" s="53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  <c r="BB201" s="54"/>
      <c r="BC201" s="54"/>
      <c r="BD201" s="54"/>
      <c r="BE201" s="54"/>
      <c r="BF201" s="54"/>
      <c r="BG201" s="54"/>
      <c r="BH201" s="54"/>
      <c r="BI201" s="54"/>
      <c r="BJ201" s="54"/>
      <c r="BK201" s="54"/>
      <c r="BL201" s="54"/>
      <c r="BM201" s="54"/>
      <c r="BN201" s="54"/>
      <c r="BO201" s="54"/>
      <c r="BP201" s="54"/>
      <c r="BQ201" s="54"/>
      <c r="BR201" s="54"/>
      <c r="BS201" s="54"/>
      <c r="BT201" s="54"/>
      <c r="BU201" s="54"/>
      <c r="BV201" s="54"/>
      <c r="BW201" s="54"/>
      <c r="BX201" s="54"/>
      <c r="BY201" s="54"/>
      <c r="BZ201" s="54"/>
      <c r="CA201" s="54"/>
      <c r="CB201" s="54"/>
      <c r="CC201" s="54"/>
      <c r="CD201" s="54"/>
      <c r="CE201" s="54"/>
      <c r="CF201" s="54"/>
      <c r="CG201" s="54"/>
      <c r="CH201" s="54"/>
      <c r="CI201" s="54"/>
      <c r="CJ201" s="54"/>
      <c r="CK201" s="54"/>
      <c r="CL201" s="54"/>
      <c r="CM201" s="54"/>
      <c r="CN201" s="54"/>
      <c r="CO201" s="54"/>
      <c r="CP201" s="54"/>
      <c r="CQ201" s="54"/>
    </row>
    <row r="202" spans="1:95" x14ac:dyDescent="0.25">
      <c r="A202" s="105">
        <v>10</v>
      </c>
      <c r="B202" s="13" t="s">
        <v>207</v>
      </c>
      <c r="C202" s="12" t="s">
        <v>10</v>
      </c>
      <c r="D202" s="14">
        <v>37</v>
      </c>
      <c r="E202" s="15">
        <v>6.94</v>
      </c>
      <c r="F202" s="106">
        <f t="shared" si="8"/>
        <v>256.77999999999997</v>
      </c>
      <c r="G202" s="41"/>
      <c r="H202" s="147">
        <v>37</v>
      </c>
      <c r="I202" s="106">
        <f t="shared" ref="I202:I206" si="9">ROUND(H202*E202,2)</f>
        <v>256.77999999999997</v>
      </c>
      <c r="J202" s="41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49"/>
      <c r="AJ202" s="49"/>
      <c r="AK202" s="49"/>
      <c r="AL202" s="49"/>
      <c r="AM202" s="49"/>
      <c r="AN202" s="49"/>
      <c r="AO202" s="49"/>
      <c r="AP202" s="49"/>
      <c r="AQ202" s="49"/>
      <c r="AR202" s="49"/>
      <c r="AS202" s="49"/>
      <c r="AT202" s="49"/>
      <c r="AU202" s="49"/>
      <c r="AV202" s="49"/>
      <c r="AW202" s="49"/>
      <c r="AX202" s="49"/>
      <c r="AY202" s="49"/>
      <c r="AZ202" s="49"/>
      <c r="BA202" s="49"/>
      <c r="BB202" s="49"/>
      <c r="BC202" s="49"/>
      <c r="BD202" s="49"/>
      <c r="BE202" s="49"/>
      <c r="BF202" s="49"/>
      <c r="BG202" s="49"/>
      <c r="BH202" s="49"/>
      <c r="BI202" s="49"/>
      <c r="BJ202" s="49"/>
      <c r="BK202" s="49"/>
      <c r="BL202" s="49"/>
      <c r="BM202" s="49"/>
      <c r="BN202" s="49"/>
      <c r="BO202" s="49"/>
      <c r="BP202" s="49"/>
      <c r="BQ202" s="49"/>
      <c r="BR202" s="49"/>
      <c r="BS202" s="49"/>
      <c r="BT202" s="49"/>
      <c r="BU202" s="49"/>
      <c r="BV202" s="49"/>
      <c r="BW202" s="49"/>
      <c r="BX202" s="49"/>
      <c r="BY202" s="49"/>
      <c r="BZ202" s="49"/>
      <c r="CA202" s="49"/>
      <c r="CB202" s="49"/>
      <c r="CC202" s="49"/>
      <c r="CD202" s="49"/>
      <c r="CE202" s="49"/>
      <c r="CF202" s="49"/>
      <c r="CG202" s="49"/>
      <c r="CH202" s="49"/>
      <c r="CI202" s="49"/>
      <c r="CJ202" s="49"/>
      <c r="CK202" s="49"/>
      <c r="CL202" s="49"/>
      <c r="CM202" s="49"/>
      <c r="CN202" s="49"/>
      <c r="CO202" s="49"/>
      <c r="CP202" s="49"/>
      <c r="CQ202" s="49"/>
    </row>
    <row r="203" spans="1:95" x14ac:dyDescent="0.25">
      <c r="A203" s="105">
        <v>11</v>
      </c>
      <c r="B203" s="13" t="s">
        <v>208</v>
      </c>
      <c r="C203" s="12" t="s">
        <v>10</v>
      </c>
      <c r="D203" s="14">
        <v>4</v>
      </c>
      <c r="E203" s="28">
        <v>6.94</v>
      </c>
      <c r="F203" s="106">
        <f t="shared" si="8"/>
        <v>27.76</v>
      </c>
      <c r="G203" s="41"/>
      <c r="H203" s="147">
        <v>4</v>
      </c>
      <c r="I203" s="106">
        <f t="shared" si="9"/>
        <v>27.76</v>
      </c>
      <c r="J203" s="41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49"/>
      <c r="AJ203" s="49"/>
      <c r="AK203" s="49"/>
      <c r="AL203" s="49"/>
      <c r="AM203" s="49"/>
      <c r="AN203" s="49"/>
      <c r="AO203" s="49"/>
      <c r="AP203" s="49"/>
      <c r="AQ203" s="49"/>
      <c r="AR203" s="49"/>
      <c r="AS203" s="49"/>
      <c r="AT203" s="49"/>
      <c r="AU203" s="49"/>
      <c r="AV203" s="49"/>
      <c r="AW203" s="49"/>
      <c r="AX203" s="49"/>
      <c r="AY203" s="49"/>
      <c r="AZ203" s="49"/>
      <c r="BA203" s="49"/>
      <c r="BB203" s="49"/>
      <c r="BC203" s="49"/>
      <c r="BD203" s="49"/>
      <c r="BE203" s="49"/>
      <c r="BF203" s="49"/>
      <c r="BG203" s="49"/>
      <c r="BH203" s="49"/>
      <c r="BI203" s="49"/>
      <c r="BJ203" s="49"/>
      <c r="BK203" s="49"/>
      <c r="BL203" s="49"/>
      <c r="BM203" s="49"/>
      <c r="BN203" s="49"/>
      <c r="BO203" s="49"/>
      <c r="BP203" s="49"/>
      <c r="BQ203" s="49"/>
      <c r="BR203" s="49"/>
      <c r="BS203" s="49"/>
      <c r="BT203" s="49"/>
      <c r="BU203" s="49"/>
      <c r="BV203" s="49"/>
      <c r="BW203" s="49"/>
      <c r="BX203" s="49"/>
      <c r="BY203" s="49"/>
      <c r="BZ203" s="49"/>
      <c r="CA203" s="49"/>
      <c r="CB203" s="49"/>
      <c r="CC203" s="49"/>
      <c r="CD203" s="49"/>
      <c r="CE203" s="49"/>
      <c r="CF203" s="49"/>
      <c r="CG203" s="49"/>
      <c r="CH203" s="49"/>
      <c r="CI203" s="49"/>
      <c r="CJ203" s="49"/>
      <c r="CK203" s="49"/>
      <c r="CL203" s="49"/>
      <c r="CM203" s="49"/>
      <c r="CN203" s="49"/>
      <c r="CO203" s="49"/>
      <c r="CP203" s="49"/>
      <c r="CQ203" s="49"/>
    </row>
    <row r="204" spans="1:95" x14ac:dyDescent="0.25">
      <c r="A204" s="105">
        <v>12</v>
      </c>
      <c r="B204" s="13" t="s">
        <v>209</v>
      </c>
      <c r="C204" s="12" t="s">
        <v>10</v>
      </c>
      <c r="D204" s="14">
        <v>6</v>
      </c>
      <c r="E204" s="28">
        <v>6.94</v>
      </c>
      <c r="F204" s="106">
        <f t="shared" si="8"/>
        <v>41.64</v>
      </c>
      <c r="G204" s="41"/>
      <c r="H204" s="147">
        <v>6</v>
      </c>
      <c r="I204" s="106">
        <f t="shared" si="9"/>
        <v>41.64</v>
      </c>
      <c r="J204" s="41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  <c r="AK204" s="49"/>
      <c r="AL204" s="49"/>
      <c r="AM204" s="49"/>
      <c r="AN204" s="49"/>
      <c r="AO204" s="49"/>
      <c r="AP204" s="49"/>
      <c r="AQ204" s="49"/>
      <c r="AR204" s="49"/>
      <c r="AS204" s="49"/>
      <c r="AT204" s="49"/>
      <c r="AU204" s="49"/>
      <c r="AV204" s="49"/>
      <c r="AW204" s="49"/>
      <c r="AX204" s="49"/>
      <c r="AY204" s="49"/>
      <c r="AZ204" s="49"/>
      <c r="BA204" s="49"/>
      <c r="BB204" s="49"/>
      <c r="BC204" s="49"/>
      <c r="BD204" s="49"/>
      <c r="BE204" s="49"/>
      <c r="BF204" s="49"/>
      <c r="BG204" s="49"/>
      <c r="BH204" s="49"/>
      <c r="BI204" s="49"/>
      <c r="BJ204" s="49"/>
      <c r="BK204" s="49"/>
      <c r="BL204" s="49"/>
      <c r="BM204" s="49"/>
      <c r="BN204" s="49"/>
      <c r="BO204" s="49"/>
      <c r="BP204" s="49"/>
      <c r="BQ204" s="49"/>
      <c r="BR204" s="49"/>
      <c r="BS204" s="49"/>
      <c r="BT204" s="49"/>
      <c r="BU204" s="49"/>
      <c r="BV204" s="49"/>
      <c r="BW204" s="49"/>
      <c r="BX204" s="49"/>
      <c r="BY204" s="49"/>
      <c r="BZ204" s="49"/>
      <c r="CA204" s="49"/>
      <c r="CB204" s="49"/>
      <c r="CC204" s="49"/>
      <c r="CD204" s="49"/>
      <c r="CE204" s="49"/>
      <c r="CF204" s="49"/>
      <c r="CG204" s="49"/>
      <c r="CH204" s="49"/>
      <c r="CI204" s="49"/>
      <c r="CJ204" s="49"/>
      <c r="CK204" s="49"/>
      <c r="CL204" s="49"/>
      <c r="CM204" s="49"/>
      <c r="CN204" s="49"/>
      <c r="CO204" s="49"/>
      <c r="CP204" s="49"/>
      <c r="CQ204" s="49"/>
    </row>
    <row r="205" spans="1:95" ht="31.5" x14ac:dyDescent="0.25">
      <c r="A205" s="105">
        <v>13</v>
      </c>
      <c r="B205" s="13" t="s">
        <v>210</v>
      </c>
      <c r="C205" s="12" t="s">
        <v>10</v>
      </c>
      <c r="D205" s="14">
        <v>1</v>
      </c>
      <c r="E205" s="28">
        <v>191.76</v>
      </c>
      <c r="F205" s="106">
        <f t="shared" si="8"/>
        <v>191.76</v>
      </c>
      <c r="G205" s="41"/>
      <c r="H205" s="147">
        <v>1</v>
      </c>
      <c r="I205" s="106">
        <f t="shared" si="9"/>
        <v>191.76</v>
      </c>
      <c r="J205" s="41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  <c r="AK205" s="49"/>
      <c r="AL205" s="49"/>
      <c r="AM205" s="49"/>
      <c r="AN205" s="49"/>
      <c r="AO205" s="49"/>
      <c r="AP205" s="49"/>
      <c r="AQ205" s="49"/>
      <c r="AR205" s="49"/>
      <c r="AS205" s="49"/>
      <c r="AT205" s="49"/>
      <c r="AU205" s="49"/>
      <c r="AV205" s="49"/>
      <c r="AW205" s="49"/>
      <c r="AX205" s="49"/>
      <c r="AY205" s="49"/>
      <c r="AZ205" s="49"/>
      <c r="BA205" s="49"/>
      <c r="BB205" s="49"/>
      <c r="BC205" s="49"/>
      <c r="BD205" s="49"/>
      <c r="BE205" s="49"/>
      <c r="BF205" s="49"/>
      <c r="BG205" s="49"/>
      <c r="BH205" s="49"/>
      <c r="BI205" s="49"/>
      <c r="BJ205" s="49"/>
      <c r="BK205" s="49"/>
      <c r="BL205" s="49"/>
      <c r="BM205" s="49"/>
      <c r="BN205" s="49"/>
      <c r="BO205" s="49"/>
      <c r="BP205" s="49"/>
      <c r="BQ205" s="49"/>
      <c r="BR205" s="49"/>
      <c r="BS205" s="49"/>
      <c r="BT205" s="49"/>
      <c r="BU205" s="49"/>
      <c r="BV205" s="49"/>
      <c r="BW205" s="49"/>
      <c r="BX205" s="49"/>
      <c r="BY205" s="49"/>
      <c r="BZ205" s="49"/>
      <c r="CA205" s="49"/>
      <c r="CB205" s="49"/>
      <c r="CC205" s="49"/>
      <c r="CD205" s="49"/>
      <c r="CE205" s="49"/>
      <c r="CF205" s="49"/>
      <c r="CG205" s="49"/>
      <c r="CH205" s="49"/>
      <c r="CI205" s="49"/>
      <c r="CJ205" s="49"/>
      <c r="CK205" s="49"/>
      <c r="CL205" s="49"/>
      <c r="CM205" s="49"/>
      <c r="CN205" s="49"/>
      <c r="CO205" s="49"/>
      <c r="CP205" s="49"/>
      <c r="CQ205" s="49"/>
    </row>
    <row r="206" spans="1:95" ht="31.5" x14ac:dyDescent="0.25">
      <c r="A206" s="105">
        <v>14</v>
      </c>
      <c r="B206" s="13" t="s">
        <v>211</v>
      </c>
      <c r="C206" s="12" t="s">
        <v>10</v>
      </c>
      <c r="D206" s="14">
        <v>1</v>
      </c>
      <c r="E206" s="28">
        <v>790</v>
      </c>
      <c r="F206" s="106">
        <f t="shared" si="8"/>
        <v>790</v>
      </c>
      <c r="G206" s="41"/>
      <c r="H206" s="147">
        <v>1</v>
      </c>
      <c r="I206" s="106">
        <f t="shared" si="9"/>
        <v>790</v>
      </c>
      <c r="J206" s="41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  <c r="CM206" s="49"/>
      <c r="CN206" s="49"/>
      <c r="CO206" s="49"/>
      <c r="CP206" s="49"/>
      <c r="CQ206" s="49"/>
    </row>
    <row r="207" spans="1:95" x14ac:dyDescent="0.25">
      <c r="A207" s="121"/>
      <c r="B207" s="83" t="s">
        <v>226</v>
      </c>
      <c r="C207" s="82"/>
      <c r="D207" s="67"/>
      <c r="E207" s="84"/>
      <c r="F207" s="114">
        <f>SUM(F148:F206)</f>
        <v>37956.050000000003</v>
      </c>
      <c r="H207" s="166"/>
      <c r="I207" s="108">
        <f>SUM(I148:I206)</f>
        <v>40728.050000000003</v>
      </c>
      <c r="CQ207" s="55"/>
    </row>
    <row r="208" spans="1:95" x14ac:dyDescent="0.25">
      <c r="A208" s="122"/>
      <c r="B208" s="63" t="s">
        <v>212</v>
      </c>
      <c r="C208" s="61"/>
      <c r="D208" s="62"/>
      <c r="E208" s="62"/>
      <c r="F208" s="101" t="e">
        <f>F207+F145+F113+F84</f>
        <v>#VALUE!</v>
      </c>
      <c r="H208" s="160"/>
      <c r="I208" s="162" t="e">
        <f>I207+I145+I113+I84</f>
        <v>#VALUE!</v>
      </c>
    </row>
    <row r="209" spans="1:9" x14ac:dyDescent="0.25">
      <c r="A209" s="122"/>
      <c r="B209" s="61"/>
      <c r="C209" s="61"/>
      <c r="D209" s="62"/>
      <c r="E209" s="62"/>
      <c r="F209" s="123"/>
      <c r="H209" s="160"/>
      <c r="I209" s="161"/>
    </row>
    <row r="210" spans="1:9" ht="18.75" x14ac:dyDescent="0.25">
      <c r="A210" s="124"/>
      <c r="B210" s="88" t="s">
        <v>213</v>
      </c>
      <c r="C210" s="87"/>
      <c r="D210" s="89"/>
      <c r="E210" s="89"/>
      <c r="F210" s="125">
        <v>258608.12</v>
      </c>
      <c r="H210" s="174"/>
      <c r="I210" s="125" t="e">
        <f>I208+I11</f>
        <v>#VALUE!</v>
      </c>
    </row>
    <row r="211" spans="1:9" ht="18.75" x14ac:dyDescent="0.25">
      <c r="A211" s="126"/>
      <c r="B211" s="85"/>
      <c r="C211" s="85"/>
      <c r="D211" s="86"/>
      <c r="E211" s="86"/>
      <c r="F211" s="127"/>
      <c r="H211" s="175"/>
      <c r="I211" s="127"/>
    </row>
    <row r="212" spans="1:9" ht="18.75" x14ac:dyDescent="0.25">
      <c r="A212" s="126"/>
      <c r="B212" s="85" t="s">
        <v>214</v>
      </c>
      <c r="C212" s="85"/>
      <c r="D212" s="86"/>
      <c r="E212" s="86"/>
      <c r="F212" s="127">
        <f>ROUND(F210*0.2,2)</f>
        <v>51721.62</v>
      </c>
      <c r="H212" s="175"/>
      <c r="I212" s="127" t="e">
        <f>ROUND(I210*0.2,2)</f>
        <v>#VALUE!</v>
      </c>
    </row>
    <row r="213" spans="1:9" ht="18.75" x14ac:dyDescent="0.25">
      <c r="A213" s="126"/>
      <c r="B213" s="85"/>
      <c r="C213" s="85"/>
      <c r="D213" s="86"/>
      <c r="E213" s="86"/>
      <c r="F213" s="127"/>
      <c r="H213" s="175"/>
      <c r="I213" s="127"/>
    </row>
    <row r="214" spans="1:9" ht="19.5" thickBot="1" x14ac:dyDescent="0.3">
      <c r="A214" s="128"/>
      <c r="B214" s="129" t="s">
        <v>215</v>
      </c>
      <c r="C214" s="129"/>
      <c r="D214" s="130"/>
      <c r="E214" s="130"/>
      <c r="F214" s="131">
        <f>F210+F212</f>
        <v>310329.74</v>
      </c>
      <c r="H214" s="176"/>
      <c r="I214" s="131" t="e">
        <f>I210+I212</f>
        <v>#VALUE!</v>
      </c>
    </row>
    <row r="217" spans="1:9" x14ac:dyDescent="0.25">
      <c r="I217" s="2" t="e">
        <f>I210-F210</f>
        <v>#VALUE!</v>
      </c>
    </row>
    <row r="219" spans="1:9" x14ac:dyDescent="0.25">
      <c r="B219" s="1" t="s">
        <v>231</v>
      </c>
      <c r="C219" s="313" t="s">
        <v>232</v>
      </c>
      <c r="D219" s="313"/>
      <c r="E219" s="313"/>
      <c r="F219" s="313"/>
    </row>
    <row r="220" spans="1:9" x14ac:dyDescent="0.25">
      <c r="C220" s="313" t="s">
        <v>233</v>
      </c>
      <c r="D220" s="313"/>
      <c r="E220" s="313"/>
      <c r="F220" s="313"/>
    </row>
    <row r="221" spans="1:9" x14ac:dyDescent="0.25">
      <c r="C221" s="313" t="s">
        <v>234</v>
      </c>
      <c r="D221" s="313"/>
      <c r="E221" s="313"/>
      <c r="F221" s="313"/>
    </row>
    <row r="222" spans="1:9" x14ac:dyDescent="0.25">
      <c r="C222" s="314"/>
      <c r="D222" s="314"/>
      <c r="E222" s="314"/>
      <c r="F222" s="314"/>
    </row>
    <row r="223" spans="1:9" x14ac:dyDescent="0.25">
      <c r="C223" s="314"/>
      <c r="D223" s="314"/>
      <c r="E223" s="314"/>
      <c r="F223" s="314"/>
    </row>
  </sheetData>
  <mergeCells count="10">
    <mergeCell ref="C220:F220"/>
    <mergeCell ref="C221:F221"/>
    <mergeCell ref="C222:F222"/>
    <mergeCell ref="C223:F223"/>
    <mergeCell ref="A1:C1"/>
    <mergeCell ref="A2:B2"/>
    <mergeCell ref="A3:F3"/>
    <mergeCell ref="A5:F5"/>
    <mergeCell ref="B122:D122"/>
    <mergeCell ref="C219:F219"/>
  </mergeCells>
  <printOptions horizontalCentered="1"/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L31" sqref="L31"/>
    </sheetView>
  </sheetViews>
  <sheetFormatPr defaultRowHeight="15" x14ac:dyDescent="0.25"/>
  <cols>
    <col min="1" max="1" width="5.42578125" style="210" customWidth="1"/>
    <col min="2" max="2" width="53" style="210" bestFit="1" customWidth="1"/>
    <col min="3" max="3" width="9.140625" style="211"/>
    <col min="4" max="5" width="9.140625" style="212"/>
    <col min="6" max="6" width="12.42578125" style="212" customWidth="1"/>
    <col min="7" max="16384" width="9.140625" style="210"/>
  </cols>
  <sheetData>
    <row r="1" spans="1:6" ht="15.75" thickBot="1" x14ac:dyDescent="0.3"/>
    <row r="2" spans="1:6" ht="32.25" thickBot="1" x14ac:dyDescent="0.3">
      <c r="A2" s="205" t="s">
        <v>0</v>
      </c>
      <c r="B2" s="206" t="s">
        <v>227</v>
      </c>
      <c r="C2" s="206" t="s">
        <v>1</v>
      </c>
      <c r="D2" s="207" t="s">
        <v>2</v>
      </c>
      <c r="E2" s="208" t="s">
        <v>216</v>
      </c>
      <c r="F2" s="209" t="s">
        <v>217</v>
      </c>
    </row>
    <row r="3" spans="1:6" x14ac:dyDescent="0.25">
      <c r="A3" s="177">
        <v>1</v>
      </c>
      <c r="B3" s="178" t="s">
        <v>237</v>
      </c>
      <c r="C3" s="213" t="s">
        <v>238</v>
      </c>
      <c r="D3" s="179">
        <v>65</v>
      </c>
      <c r="E3" s="214">
        <v>7.32</v>
      </c>
      <c r="F3" s="180">
        <f t="shared" ref="F3:F10" si="0">ROUND(E3*D3,2)</f>
        <v>475.8</v>
      </c>
    </row>
    <row r="4" spans="1:6" x14ac:dyDescent="0.25">
      <c r="A4" s="181">
        <v>2</v>
      </c>
      <c r="B4" s="182" t="s">
        <v>239</v>
      </c>
      <c r="C4" s="188" t="s">
        <v>21</v>
      </c>
      <c r="D4" s="183">
        <v>5</v>
      </c>
      <c r="E4" s="215">
        <v>10.9</v>
      </c>
      <c r="F4" s="184">
        <f t="shared" si="0"/>
        <v>54.5</v>
      </c>
    </row>
    <row r="5" spans="1:6" x14ac:dyDescent="0.25">
      <c r="A5" s="181">
        <v>3</v>
      </c>
      <c r="B5" s="182" t="s">
        <v>240</v>
      </c>
      <c r="C5" s="188" t="s">
        <v>21</v>
      </c>
      <c r="D5" s="183">
        <v>5</v>
      </c>
      <c r="E5" s="215">
        <v>28.6</v>
      </c>
      <c r="F5" s="184">
        <f t="shared" si="0"/>
        <v>143</v>
      </c>
    </row>
    <row r="6" spans="1:6" x14ac:dyDescent="0.25">
      <c r="A6" s="181">
        <v>4</v>
      </c>
      <c r="B6" s="182" t="s">
        <v>241</v>
      </c>
      <c r="C6" s="188" t="s">
        <v>238</v>
      </c>
      <c r="D6" s="183">
        <v>35</v>
      </c>
      <c r="E6" s="215">
        <v>2.8</v>
      </c>
      <c r="F6" s="184">
        <f t="shared" si="0"/>
        <v>98</v>
      </c>
    </row>
    <row r="7" spans="1:6" x14ac:dyDescent="0.25">
      <c r="A7" s="181">
        <v>5</v>
      </c>
      <c r="B7" s="185" t="s">
        <v>244</v>
      </c>
      <c r="C7" s="186" t="s">
        <v>238</v>
      </c>
      <c r="D7" s="187">
        <v>16</v>
      </c>
      <c r="E7" s="215">
        <v>7.9</v>
      </c>
      <c r="F7" s="184">
        <f t="shared" si="0"/>
        <v>126.4</v>
      </c>
    </row>
    <row r="8" spans="1:6" x14ac:dyDescent="0.25">
      <c r="A8" s="181">
        <v>6</v>
      </c>
      <c r="B8" s="182" t="s">
        <v>245</v>
      </c>
      <c r="C8" s="188" t="s">
        <v>238</v>
      </c>
      <c r="D8" s="183">
        <v>16</v>
      </c>
      <c r="E8" s="215">
        <v>9.9499999999999993</v>
      </c>
      <c r="F8" s="184">
        <f t="shared" si="0"/>
        <v>159.19999999999999</v>
      </c>
    </row>
    <row r="9" spans="1:6" x14ac:dyDescent="0.25">
      <c r="A9" s="181">
        <v>7</v>
      </c>
      <c r="B9" s="182" t="s">
        <v>242</v>
      </c>
      <c r="C9" s="188" t="s">
        <v>21</v>
      </c>
      <c r="D9" s="183">
        <v>2</v>
      </c>
      <c r="E9" s="215">
        <v>98.7</v>
      </c>
      <c r="F9" s="184">
        <f t="shared" si="0"/>
        <v>197.4</v>
      </c>
    </row>
    <row r="10" spans="1:6" x14ac:dyDescent="0.25">
      <c r="A10" s="181">
        <v>8</v>
      </c>
      <c r="B10" s="182" t="s">
        <v>243</v>
      </c>
      <c r="C10" s="188" t="s">
        <v>6</v>
      </c>
      <c r="D10" s="183">
        <v>78</v>
      </c>
      <c r="E10" s="215">
        <v>17.899999999999999</v>
      </c>
      <c r="F10" s="184">
        <f t="shared" si="0"/>
        <v>1396.2</v>
      </c>
    </row>
    <row r="11" spans="1:6" ht="45" x14ac:dyDescent="0.25">
      <c r="A11" s="181">
        <v>9</v>
      </c>
      <c r="B11" s="191" t="s">
        <v>176</v>
      </c>
      <c r="C11" s="188" t="s">
        <v>35</v>
      </c>
      <c r="D11" s="183">
        <v>300</v>
      </c>
      <c r="E11" s="187">
        <v>3.96</v>
      </c>
      <c r="F11" s="184">
        <f t="shared" ref="F11" si="1">ROUND(E11*D11,2)</f>
        <v>1188</v>
      </c>
    </row>
    <row r="12" spans="1:6" x14ac:dyDescent="0.25">
      <c r="A12" s="181"/>
      <c r="B12" s="191"/>
      <c r="C12" s="188"/>
      <c r="D12" s="183"/>
      <c r="E12" s="187"/>
      <c r="F12" s="184"/>
    </row>
    <row r="13" spans="1:6" s="1" customFormat="1" ht="15.75" x14ac:dyDescent="0.25">
      <c r="A13" s="192"/>
      <c r="B13" s="193" t="s">
        <v>213</v>
      </c>
      <c r="C13" s="194"/>
      <c r="D13" s="195"/>
      <c r="E13" s="195"/>
      <c r="F13" s="196">
        <f>SUM(F3:F11)</f>
        <v>3838.5</v>
      </c>
    </row>
    <row r="14" spans="1:6" s="1" customFormat="1" ht="15.75" x14ac:dyDescent="0.25">
      <c r="A14" s="197"/>
      <c r="B14" s="198"/>
      <c r="C14" s="198"/>
      <c r="D14" s="199"/>
      <c r="E14" s="199"/>
      <c r="F14" s="200"/>
    </row>
    <row r="15" spans="1:6" s="1" customFormat="1" ht="15.75" x14ac:dyDescent="0.25">
      <c r="A15" s="197"/>
      <c r="B15" s="198" t="s">
        <v>214</v>
      </c>
      <c r="C15" s="198"/>
      <c r="D15" s="199"/>
      <c r="E15" s="199"/>
      <c r="F15" s="200">
        <f>ROUND(F13*0.2,2)</f>
        <v>767.7</v>
      </c>
    </row>
    <row r="16" spans="1:6" s="1" customFormat="1" ht="15.75" x14ac:dyDescent="0.25">
      <c r="A16" s="197"/>
      <c r="B16" s="198"/>
      <c r="C16" s="198"/>
      <c r="D16" s="199"/>
      <c r="E16" s="199"/>
      <c r="F16" s="200"/>
    </row>
    <row r="17" spans="1:6" s="1" customFormat="1" ht="16.5" thickBot="1" x14ac:dyDescent="0.3">
      <c r="A17" s="201"/>
      <c r="B17" s="202" t="s">
        <v>215</v>
      </c>
      <c r="C17" s="202"/>
      <c r="D17" s="203"/>
      <c r="E17" s="203"/>
      <c r="F17" s="204">
        <f>F13+F15</f>
        <v>4606.2</v>
      </c>
    </row>
    <row r="23" spans="1:6" ht="30" x14ac:dyDescent="0.25">
      <c r="A23" s="189">
        <v>5</v>
      </c>
      <c r="B23" s="185" t="s">
        <v>246</v>
      </c>
      <c r="C23" s="186" t="s">
        <v>238</v>
      </c>
      <c r="D23" s="187">
        <v>16</v>
      </c>
      <c r="E23" s="215">
        <v>22.6</v>
      </c>
      <c r="F23" s="190">
        <f t="shared" ref="F23" si="2">ROUND(E23*D23,2)</f>
        <v>361.6</v>
      </c>
    </row>
    <row r="24" spans="1:6" ht="30" x14ac:dyDescent="0.25">
      <c r="A24" s="185"/>
      <c r="B24" s="185" t="s">
        <v>247</v>
      </c>
      <c r="C24" s="186" t="s">
        <v>238</v>
      </c>
      <c r="D24" s="187">
        <v>16</v>
      </c>
      <c r="E24" s="215">
        <v>34.6</v>
      </c>
      <c r="F24" s="190">
        <f t="shared" ref="F24:F29" si="3">ROUND(E24*D24,2)</f>
        <v>553.6</v>
      </c>
    </row>
    <row r="25" spans="1:6" x14ac:dyDescent="0.25">
      <c r="A25" s="185"/>
      <c r="B25" s="185" t="s">
        <v>248</v>
      </c>
      <c r="C25" s="186" t="s">
        <v>21</v>
      </c>
      <c r="D25" s="215">
        <v>4</v>
      </c>
      <c r="E25" s="215">
        <v>160.80000000000001</v>
      </c>
      <c r="F25" s="190">
        <f t="shared" si="3"/>
        <v>643.20000000000005</v>
      </c>
    </row>
    <row r="26" spans="1:6" x14ac:dyDescent="0.25">
      <c r="A26" s="185"/>
      <c r="B26" s="185" t="s">
        <v>249</v>
      </c>
      <c r="C26" s="186" t="s">
        <v>21</v>
      </c>
      <c r="D26" s="215">
        <v>4</v>
      </c>
      <c r="E26" s="215">
        <v>420</v>
      </c>
      <c r="F26" s="190">
        <f t="shared" ref="F26:F27" si="4">ROUND(E26*D26,2)</f>
        <v>1680</v>
      </c>
    </row>
    <row r="27" spans="1:6" ht="30" x14ac:dyDescent="0.25">
      <c r="A27" s="181">
        <v>9</v>
      </c>
      <c r="B27" s="191" t="s">
        <v>250</v>
      </c>
      <c r="C27" s="188" t="s">
        <v>35</v>
      </c>
      <c r="D27" s="183">
        <v>720</v>
      </c>
      <c r="E27" s="187">
        <v>3.96</v>
      </c>
      <c r="F27" s="184">
        <f t="shared" si="4"/>
        <v>2851.2</v>
      </c>
    </row>
    <row r="28" spans="1:6" x14ac:dyDescent="0.25">
      <c r="A28" s="185"/>
      <c r="B28" s="185" t="s">
        <v>251</v>
      </c>
      <c r="C28" s="186" t="s">
        <v>21</v>
      </c>
      <c r="D28" s="215">
        <v>2</v>
      </c>
      <c r="E28" s="215">
        <v>115.6</v>
      </c>
      <c r="F28" s="190">
        <f t="shared" si="3"/>
        <v>231.2</v>
      </c>
    </row>
    <row r="29" spans="1:6" x14ac:dyDescent="0.25">
      <c r="A29" s="185"/>
      <c r="B29" s="185" t="s">
        <v>252</v>
      </c>
      <c r="C29" s="186" t="s">
        <v>21</v>
      </c>
      <c r="D29" s="215">
        <v>4</v>
      </c>
      <c r="E29" s="215">
        <v>26.8</v>
      </c>
      <c r="F29" s="190">
        <f t="shared" si="3"/>
        <v>107.2</v>
      </c>
    </row>
    <row r="30" spans="1:6" x14ac:dyDescent="0.25">
      <c r="A30" s="185"/>
      <c r="B30" s="185"/>
      <c r="C30" s="186"/>
      <c r="D30" s="215"/>
      <c r="E30" s="215"/>
      <c r="F30" s="190">
        <f>SUM(F23:F29)</f>
        <v>6428</v>
      </c>
    </row>
    <row r="31" spans="1:6" x14ac:dyDescent="0.25">
      <c r="A31" s="185"/>
      <c r="B31" s="185"/>
      <c r="C31" s="186"/>
      <c r="D31" s="215"/>
      <c r="E31" s="215"/>
      <c r="F31" s="190">
        <f>F30*0.2</f>
        <v>1285.6000000000001</v>
      </c>
    </row>
    <row r="32" spans="1:6" x14ac:dyDescent="0.25">
      <c r="A32" s="185"/>
      <c r="B32" s="185"/>
      <c r="C32" s="186"/>
      <c r="D32" s="215"/>
      <c r="E32" s="215"/>
      <c r="F32" s="215">
        <f>F30+F31</f>
        <v>7713.6</v>
      </c>
    </row>
  </sheetData>
  <printOptions horizontalCentered="1"/>
  <pageMargins left="0.70866141732283472" right="0.31496062992125984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53"/>
  <sheetViews>
    <sheetView topLeftCell="A225" workbookViewId="0">
      <selection activeCell="D156" sqref="D156:D168"/>
    </sheetView>
  </sheetViews>
  <sheetFormatPr defaultRowHeight="15.75" x14ac:dyDescent="0.25"/>
  <cols>
    <col min="1" max="1" width="5.140625" style="1" customWidth="1"/>
    <col min="2" max="2" width="51.7109375" style="1" customWidth="1"/>
    <col min="3" max="3" width="7.7109375" style="1" customWidth="1"/>
    <col min="4" max="4" width="10.7109375" style="2" customWidth="1"/>
    <col min="5" max="5" width="12.140625" style="258" customWidth="1"/>
    <col min="6" max="6" width="14.28515625" style="2" customWidth="1"/>
    <col min="7" max="7" width="9.140625" style="1"/>
    <col min="8" max="8" width="18.5703125" style="1" customWidth="1"/>
    <col min="9" max="9" width="9.140625" style="1"/>
    <col min="10" max="10" width="14.42578125" style="1" customWidth="1"/>
    <col min="11" max="16384" width="9.140625" style="1"/>
  </cols>
  <sheetData>
    <row r="1" spans="1:90" s="221" customFormat="1" x14ac:dyDescent="0.25">
      <c r="A1" s="318" t="s">
        <v>253</v>
      </c>
      <c r="B1" s="318"/>
      <c r="C1" s="318"/>
      <c r="D1" s="318"/>
      <c r="E1" s="318"/>
      <c r="F1" s="259"/>
    </row>
    <row r="2" spans="1:90" s="221" customFormat="1" x14ac:dyDescent="0.25">
      <c r="A2" s="318" t="s">
        <v>254</v>
      </c>
      <c r="B2" s="318"/>
      <c r="C2" s="259"/>
      <c r="D2" s="259"/>
      <c r="E2" s="260"/>
      <c r="F2" s="259"/>
    </row>
    <row r="3" spans="1:90" s="221" customFormat="1" ht="68.25" customHeight="1" x14ac:dyDescent="0.25">
      <c r="A3" s="319" t="s">
        <v>255</v>
      </c>
      <c r="B3" s="319"/>
      <c r="C3" s="319"/>
      <c r="D3" s="319"/>
      <c r="E3" s="319"/>
      <c r="F3" s="319"/>
    </row>
    <row r="4" spans="1:90" s="217" customFormat="1" ht="15" x14ac:dyDescent="0.25">
      <c r="A4" s="320"/>
      <c r="B4" s="320"/>
      <c r="C4" s="218"/>
      <c r="D4" s="218"/>
      <c r="E4" s="242"/>
      <c r="F4" s="218"/>
    </row>
    <row r="5" spans="1:90" s="217" customFormat="1" ht="15" x14ac:dyDescent="0.25">
      <c r="A5" s="218"/>
      <c r="B5" s="218"/>
      <c r="C5" s="218"/>
      <c r="D5" s="218"/>
      <c r="E5" s="242"/>
      <c r="F5" s="218"/>
    </row>
    <row r="6" spans="1:90" s="217" customFormat="1" ht="18.75" x14ac:dyDescent="0.25">
      <c r="A6" s="321" t="s">
        <v>220</v>
      </c>
      <c r="B6" s="321"/>
      <c r="C6" s="321"/>
      <c r="D6" s="321"/>
      <c r="E6" s="321"/>
      <c r="F6" s="321"/>
    </row>
    <row r="7" spans="1:90" s="217" customFormat="1" ht="15" x14ac:dyDescent="0.25">
      <c r="A7" s="216"/>
      <c r="B7" s="216"/>
      <c r="C7" s="216"/>
      <c r="D7" s="216"/>
      <c r="E7" s="241"/>
      <c r="F7" s="216"/>
    </row>
    <row r="8" spans="1:90" s="217" customFormat="1" thickBot="1" x14ac:dyDescent="0.3">
      <c r="A8" s="216"/>
      <c r="B8" s="216"/>
      <c r="C8" s="216"/>
      <c r="D8" s="216"/>
      <c r="E8" s="241"/>
      <c r="F8" s="216"/>
    </row>
    <row r="9" spans="1:90" ht="31.5" x14ac:dyDescent="0.25">
      <c r="A9" s="91" t="s">
        <v>0</v>
      </c>
      <c r="B9" s="92" t="s">
        <v>227</v>
      </c>
      <c r="C9" s="92" t="s">
        <v>1</v>
      </c>
      <c r="D9" s="93" t="s">
        <v>2</v>
      </c>
      <c r="E9" s="94" t="s">
        <v>216</v>
      </c>
      <c r="F9" s="95" t="s">
        <v>217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</row>
    <row r="10" spans="1:90" ht="63" x14ac:dyDescent="0.25">
      <c r="A10" s="96"/>
      <c r="B10" s="76" t="s">
        <v>229</v>
      </c>
      <c r="C10" s="75"/>
      <c r="D10" s="79"/>
      <c r="E10" s="243"/>
      <c r="F10" s="97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</row>
    <row r="11" spans="1:90" ht="47.25" x14ac:dyDescent="0.25">
      <c r="A11" s="98">
        <v>1</v>
      </c>
      <c r="B11" s="44" t="s">
        <v>230</v>
      </c>
      <c r="C11" s="81" t="s">
        <v>10</v>
      </c>
      <c r="D11" s="15">
        <v>1</v>
      </c>
      <c r="E11" s="27">
        <v>16200</v>
      </c>
      <c r="F11" s="99">
        <f>ROUND(E11*D11,2)</f>
        <v>16200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</row>
    <row r="12" spans="1:90" x14ac:dyDescent="0.25">
      <c r="A12" s="98">
        <v>2</v>
      </c>
      <c r="B12" s="63" t="s">
        <v>3</v>
      </c>
      <c r="C12" s="81" t="s">
        <v>10</v>
      </c>
      <c r="D12" s="15">
        <v>0</v>
      </c>
      <c r="E12" s="27">
        <v>3200</v>
      </c>
      <c r="F12" s="99">
        <f t="shared" ref="F12" si="0">ROUND(E12*D12,2)</f>
        <v>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</row>
    <row r="13" spans="1:90" x14ac:dyDescent="0.25">
      <c r="A13" s="100"/>
      <c r="B13" s="64" t="s">
        <v>223</v>
      </c>
      <c r="C13" s="5"/>
      <c r="D13" s="223"/>
      <c r="E13" s="244"/>
      <c r="F13" s="101">
        <f>SUM(F11:F12)</f>
        <v>16200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</row>
    <row r="14" spans="1:90" x14ac:dyDescent="0.25">
      <c r="A14" s="100"/>
      <c r="B14" s="64"/>
      <c r="C14" s="5"/>
      <c r="D14" s="223"/>
      <c r="E14" s="244"/>
      <c r="F14" s="101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</row>
    <row r="15" spans="1:90" x14ac:dyDescent="0.25">
      <c r="A15" s="96"/>
      <c r="B15" s="76" t="s">
        <v>228</v>
      </c>
      <c r="C15" s="75"/>
      <c r="D15" s="224"/>
      <c r="E15" s="243"/>
      <c r="F15" s="102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</row>
    <row r="16" spans="1:90" x14ac:dyDescent="0.25">
      <c r="A16" s="103"/>
      <c r="B16" s="9" t="s">
        <v>4</v>
      </c>
      <c r="C16" s="9"/>
      <c r="D16" s="225"/>
      <c r="E16" s="245"/>
      <c r="F16" s="10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</row>
    <row r="17" spans="1:89" x14ac:dyDescent="0.25">
      <c r="A17" s="105">
        <v>1</v>
      </c>
      <c r="B17" s="13" t="s">
        <v>5</v>
      </c>
      <c r="C17" s="12" t="s">
        <v>6</v>
      </c>
      <c r="D17" s="15">
        <v>24</v>
      </c>
      <c r="E17" s="14">
        <v>10.93</v>
      </c>
      <c r="F17" s="106">
        <f t="shared" ref="F17:F80" si="1">ROUND(E17*D17,2)</f>
        <v>262.32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4"/>
    </row>
    <row r="18" spans="1:89" x14ac:dyDescent="0.25">
      <c r="A18" s="105">
        <v>2</v>
      </c>
      <c r="B18" s="13" t="s">
        <v>7</v>
      </c>
      <c r="C18" s="12" t="s">
        <v>6</v>
      </c>
      <c r="D18" s="15">
        <v>36</v>
      </c>
      <c r="E18" s="14">
        <v>10.93</v>
      </c>
      <c r="F18" s="106">
        <f t="shared" si="1"/>
        <v>393.48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4"/>
    </row>
    <row r="19" spans="1:89" x14ac:dyDescent="0.25">
      <c r="A19" s="105">
        <v>3</v>
      </c>
      <c r="B19" s="13" t="s">
        <v>8</v>
      </c>
      <c r="C19" s="12" t="s">
        <v>6</v>
      </c>
      <c r="D19" s="15">
        <v>199</v>
      </c>
      <c r="E19" s="14">
        <v>3.97</v>
      </c>
      <c r="F19" s="106">
        <f t="shared" si="1"/>
        <v>790.03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4"/>
    </row>
    <row r="20" spans="1:89" x14ac:dyDescent="0.25">
      <c r="A20" s="105">
        <v>4</v>
      </c>
      <c r="B20" s="13" t="s">
        <v>9</v>
      </c>
      <c r="C20" s="12" t="s">
        <v>10</v>
      </c>
      <c r="D20" s="15">
        <v>6</v>
      </c>
      <c r="E20" s="14">
        <v>18.059999999999999</v>
      </c>
      <c r="F20" s="106">
        <f t="shared" si="1"/>
        <v>108.36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4"/>
    </row>
    <row r="21" spans="1:89" x14ac:dyDescent="0.25">
      <c r="A21" s="105">
        <v>5</v>
      </c>
      <c r="B21" s="13" t="s">
        <v>11</v>
      </c>
      <c r="C21" s="12" t="s">
        <v>10</v>
      </c>
      <c r="D21" s="15">
        <v>2</v>
      </c>
      <c r="E21" s="14">
        <v>13.98</v>
      </c>
      <c r="F21" s="106">
        <f t="shared" si="1"/>
        <v>27.96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4"/>
    </row>
    <row r="22" spans="1:89" x14ac:dyDescent="0.25">
      <c r="A22" s="105">
        <v>6</v>
      </c>
      <c r="B22" s="13" t="s">
        <v>12</v>
      </c>
      <c r="C22" s="12" t="s">
        <v>6</v>
      </c>
      <c r="D22" s="15">
        <v>140</v>
      </c>
      <c r="E22" s="14">
        <v>3.97</v>
      </c>
      <c r="F22" s="106">
        <f t="shared" si="1"/>
        <v>555.79999999999995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4"/>
    </row>
    <row r="23" spans="1:89" x14ac:dyDescent="0.25">
      <c r="A23" s="105">
        <v>7</v>
      </c>
      <c r="B23" s="13" t="s">
        <v>13</v>
      </c>
      <c r="C23" s="12" t="s">
        <v>6</v>
      </c>
      <c r="D23" s="15">
        <v>188</v>
      </c>
      <c r="E23" s="14">
        <v>5.89</v>
      </c>
      <c r="F23" s="106">
        <f t="shared" si="1"/>
        <v>1107.32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20"/>
    </row>
    <row r="24" spans="1:89" x14ac:dyDescent="0.25">
      <c r="A24" s="105">
        <v>8</v>
      </c>
      <c r="B24" s="13" t="s">
        <v>14</v>
      </c>
      <c r="C24" s="12" t="s">
        <v>6</v>
      </c>
      <c r="D24" s="15">
        <v>150</v>
      </c>
      <c r="E24" s="14">
        <v>3.88</v>
      </c>
      <c r="F24" s="106">
        <f t="shared" si="1"/>
        <v>582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4"/>
    </row>
    <row r="25" spans="1:89" ht="31.5" x14ac:dyDescent="0.25">
      <c r="A25" s="105">
        <v>9</v>
      </c>
      <c r="B25" s="13" t="s">
        <v>15</v>
      </c>
      <c r="C25" s="12" t="s">
        <v>6</v>
      </c>
      <c r="D25" s="15"/>
      <c r="E25" s="14">
        <v>8.77</v>
      </c>
      <c r="F25" s="106">
        <f t="shared" si="1"/>
        <v>0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4"/>
    </row>
    <row r="26" spans="1:89" x14ac:dyDescent="0.25">
      <c r="A26" s="105">
        <v>10</v>
      </c>
      <c r="B26" s="13" t="s">
        <v>16</v>
      </c>
      <c r="C26" s="12" t="s">
        <v>6</v>
      </c>
      <c r="D26" s="15">
        <v>8</v>
      </c>
      <c r="E26" s="14">
        <v>8.77</v>
      </c>
      <c r="F26" s="106">
        <f t="shared" si="1"/>
        <v>70.16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20"/>
    </row>
    <row r="27" spans="1:89" x14ac:dyDescent="0.25">
      <c r="A27" s="105">
        <v>11</v>
      </c>
      <c r="B27" s="13" t="s">
        <v>17</v>
      </c>
      <c r="C27" s="12" t="s">
        <v>18</v>
      </c>
      <c r="D27" s="15">
        <v>40</v>
      </c>
      <c r="E27" s="14">
        <v>89.8</v>
      </c>
      <c r="F27" s="106">
        <f t="shared" si="1"/>
        <v>3592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4"/>
    </row>
    <row r="28" spans="1:89" x14ac:dyDescent="0.25">
      <c r="A28" s="105">
        <v>12</v>
      </c>
      <c r="B28" s="13" t="s">
        <v>19</v>
      </c>
      <c r="C28" s="12" t="s">
        <v>18</v>
      </c>
      <c r="D28" s="15">
        <v>0.04</v>
      </c>
      <c r="E28" s="14">
        <v>999.6</v>
      </c>
      <c r="F28" s="106">
        <f t="shared" si="1"/>
        <v>39.979999999999997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4"/>
    </row>
    <row r="29" spans="1:89" x14ac:dyDescent="0.25">
      <c r="A29" s="105">
        <v>13</v>
      </c>
      <c r="B29" s="13" t="s">
        <v>20</v>
      </c>
      <c r="C29" s="12" t="s">
        <v>21</v>
      </c>
      <c r="D29" s="15">
        <v>3</v>
      </c>
      <c r="E29" s="14">
        <v>139.6</v>
      </c>
      <c r="F29" s="106">
        <f t="shared" si="1"/>
        <v>418.8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20"/>
    </row>
    <row r="30" spans="1:89" x14ac:dyDescent="0.25">
      <c r="A30" s="105">
        <v>14</v>
      </c>
      <c r="B30" s="13" t="s">
        <v>22</v>
      </c>
      <c r="C30" s="12" t="s">
        <v>18</v>
      </c>
      <c r="D30" s="15">
        <v>3.87</v>
      </c>
      <c r="E30" s="14">
        <v>199.9</v>
      </c>
      <c r="F30" s="106">
        <f t="shared" si="1"/>
        <v>773.61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4"/>
    </row>
    <row r="31" spans="1:89" x14ac:dyDescent="0.25">
      <c r="A31" s="105">
        <v>15</v>
      </c>
      <c r="B31" s="13" t="s">
        <v>23</v>
      </c>
      <c r="C31" s="12" t="s">
        <v>6</v>
      </c>
      <c r="D31" s="15">
        <v>158</v>
      </c>
      <c r="E31" s="14">
        <v>2.78</v>
      </c>
      <c r="F31" s="106">
        <f t="shared" si="1"/>
        <v>439.24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20"/>
    </row>
    <row r="32" spans="1:89" x14ac:dyDescent="0.25">
      <c r="A32" s="105">
        <v>16</v>
      </c>
      <c r="B32" s="13" t="s">
        <v>24</v>
      </c>
      <c r="C32" s="12" t="s">
        <v>6</v>
      </c>
      <c r="D32" s="15">
        <v>480</v>
      </c>
      <c r="E32" s="14">
        <v>3.57</v>
      </c>
      <c r="F32" s="106">
        <f t="shared" si="1"/>
        <v>1713.6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4"/>
    </row>
    <row r="33" spans="1:89" x14ac:dyDescent="0.25">
      <c r="A33" s="105">
        <v>17</v>
      </c>
      <c r="B33" s="13" t="s">
        <v>25</v>
      </c>
      <c r="C33" s="12" t="s">
        <v>6</v>
      </c>
      <c r="D33" s="15">
        <v>8</v>
      </c>
      <c r="E33" s="14">
        <v>16.2</v>
      </c>
      <c r="F33" s="106">
        <f t="shared" si="1"/>
        <v>129.6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20"/>
    </row>
    <row r="34" spans="1:89" x14ac:dyDescent="0.25">
      <c r="A34" s="105">
        <v>18</v>
      </c>
      <c r="B34" s="13" t="s">
        <v>26</v>
      </c>
      <c r="C34" s="12" t="s">
        <v>6</v>
      </c>
      <c r="D34" s="15">
        <v>8</v>
      </c>
      <c r="E34" s="14">
        <v>56.8</v>
      </c>
      <c r="F34" s="106">
        <f t="shared" si="1"/>
        <v>454.4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20"/>
    </row>
    <row r="35" spans="1:89" ht="31.5" x14ac:dyDescent="0.25">
      <c r="A35" s="105">
        <v>19</v>
      </c>
      <c r="B35" s="13" t="s">
        <v>27</v>
      </c>
      <c r="C35" s="12" t="s">
        <v>6</v>
      </c>
      <c r="D35" s="15">
        <v>38</v>
      </c>
      <c r="E35" s="14">
        <v>48.88</v>
      </c>
      <c r="F35" s="106">
        <f t="shared" si="1"/>
        <v>1857.44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4"/>
    </row>
    <row r="36" spans="1:89" ht="47.25" x14ac:dyDescent="0.25">
      <c r="A36" s="105">
        <v>20</v>
      </c>
      <c r="B36" s="13" t="s">
        <v>28</v>
      </c>
      <c r="C36" s="12" t="s">
        <v>6</v>
      </c>
      <c r="D36" s="15">
        <v>6</v>
      </c>
      <c r="E36" s="14">
        <v>232.56</v>
      </c>
      <c r="F36" s="106">
        <f t="shared" si="1"/>
        <v>1395.36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4"/>
    </row>
    <row r="37" spans="1:89" ht="63" x14ac:dyDescent="0.25">
      <c r="A37" s="105">
        <v>21</v>
      </c>
      <c r="B37" s="13" t="s">
        <v>29</v>
      </c>
      <c r="C37" s="12" t="s">
        <v>6</v>
      </c>
      <c r="D37" s="15">
        <v>12</v>
      </c>
      <c r="E37" s="14">
        <v>239.56</v>
      </c>
      <c r="F37" s="106">
        <f t="shared" si="1"/>
        <v>2874.72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20"/>
    </row>
    <row r="38" spans="1:89" x14ac:dyDescent="0.25">
      <c r="A38" s="105">
        <v>22</v>
      </c>
      <c r="B38" s="13" t="s">
        <v>30</v>
      </c>
      <c r="C38" s="12" t="s">
        <v>6</v>
      </c>
      <c r="D38" s="15"/>
      <c r="E38" s="14">
        <v>299.8</v>
      </c>
      <c r="F38" s="106">
        <f t="shared" si="1"/>
        <v>0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4"/>
    </row>
    <row r="39" spans="1:89" x14ac:dyDescent="0.25">
      <c r="A39" s="105">
        <v>23</v>
      </c>
      <c r="B39" s="13" t="s">
        <v>31</v>
      </c>
      <c r="C39" s="12" t="s">
        <v>6</v>
      </c>
      <c r="D39" s="15"/>
      <c r="E39" s="14">
        <v>224.1</v>
      </c>
      <c r="F39" s="106">
        <f t="shared" si="1"/>
        <v>0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20"/>
    </row>
    <row r="40" spans="1:89" ht="31.5" x14ac:dyDescent="0.25">
      <c r="A40" s="105">
        <v>24</v>
      </c>
      <c r="B40" s="13" t="s">
        <v>32</v>
      </c>
      <c r="C40" s="12" t="s">
        <v>6</v>
      </c>
      <c r="D40" s="15"/>
      <c r="E40" s="14">
        <v>593.64</v>
      </c>
      <c r="F40" s="106">
        <f t="shared" si="1"/>
        <v>0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4"/>
    </row>
    <row r="41" spans="1:89" ht="31.5" x14ac:dyDescent="0.25">
      <c r="A41" s="105">
        <v>25</v>
      </c>
      <c r="B41" s="13" t="s">
        <v>33</v>
      </c>
      <c r="C41" s="12" t="s">
        <v>6</v>
      </c>
      <c r="D41" s="15">
        <v>138</v>
      </c>
      <c r="E41" s="14">
        <v>62.8</v>
      </c>
      <c r="F41" s="106">
        <f t="shared" si="1"/>
        <v>8666.4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4"/>
    </row>
    <row r="42" spans="1:89" ht="31.5" x14ac:dyDescent="0.25">
      <c r="A42" s="105">
        <v>26</v>
      </c>
      <c r="B42" s="13" t="s">
        <v>34</v>
      </c>
      <c r="C42" s="12" t="s">
        <v>35</v>
      </c>
      <c r="D42" s="15">
        <v>40</v>
      </c>
      <c r="E42" s="14">
        <v>40.6</v>
      </c>
      <c r="F42" s="106">
        <f t="shared" si="1"/>
        <v>1624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4"/>
    </row>
    <row r="43" spans="1:89" x14ac:dyDescent="0.25">
      <c r="A43" s="105">
        <v>27</v>
      </c>
      <c r="B43" s="13" t="s">
        <v>36</v>
      </c>
      <c r="C43" s="12" t="s">
        <v>35</v>
      </c>
      <c r="D43" s="15">
        <v>40</v>
      </c>
      <c r="E43" s="14">
        <v>16.12</v>
      </c>
      <c r="F43" s="106">
        <f t="shared" si="1"/>
        <v>644.79999999999995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4"/>
    </row>
    <row r="44" spans="1:89" x14ac:dyDescent="0.25">
      <c r="A44" s="105">
        <v>28</v>
      </c>
      <c r="B44" s="13" t="s">
        <v>37</v>
      </c>
      <c r="C44" s="12" t="s">
        <v>35</v>
      </c>
      <c r="D44" s="15">
        <v>0</v>
      </c>
      <c r="E44" s="14">
        <v>20.2</v>
      </c>
      <c r="F44" s="106">
        <f t="shared" si="1"/>
        <v>0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4"/>
    </row>
    <row r="45" spans="1:89" ht="31.5" x14ac:dyDescent="0.25">
      <c r="A45" s="105">
        <v>29</v>
      </c>
      <c r="B45" s="13" t="s">
        <v>38</v>
      </c>
      <c r="C45" s="12" t="s">
        <v>35</v>
      </c>
      <c r="D45" s="15">
        <v>20</v>
      </c>
      <c r="E45" s="14">
        <v>16.7</v>
      </c>
      <c r="F45" s="106">
        <f t="shared" si="1"/>
        <v>334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4"/>
    </row>
    <row r="46" spans="1:89" ht="31.5" x14ac:dyDescent="0.25">
      <c r="A46" s="105">
        <v>30</v>
      </c>
      <c r="B46" s="13" t="s">
        <v>39</v>
      </c>
      <c r="C46" s="12" t="s">
        <v>6</v>
      </c>
      <c r="D46" s="15">
        <v>440</v>
      </c>
      <c r="E46" s="14">
        <v>43.9</v>
      </c>
      <c r="F46" s="106">
        <f t="shared" si="1"/>
        <v>19316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4"/>
    </row>
    <row r="47" spans="1:89" ht="31.5" x14ac:dyDescent="0.25">
      <c r="A47" s="105">
        <v>31</v>
      </c>
      <c r="B47" s="13" t="s">
        <v>40</v>
      </c>
      <c r="C47" s="12" t="s">
        <v>6</v>
      </c>
      <c r="D47" s="15">
        <v>38</v>
      </c>
      <c r="E47" s="14">
        <v>39.86</v>
      </c>
      <c r="F47" s="106">
        <f t="shared" si="1"/>
        <v>1514.68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4"/>
    </row>
    <row r="48" spans="1:89" ht="47.25" x14ac:dyDescent="0.25">
      <c r="A48" s="105">
        <v>32</v>
      </c>
      <c r="B48" s="13" t="s">
        <v>41</v>
      </c>
      <c r="C48" s="12" t="s">
        <v>6</v>
      </c>
      <c r="D48" s="15">
        <v>160</v>
      </c>
      <c r="E48" s="14">
        <v>43.15</v>
      </c>
      <c r="F48" s="106">
        <f t="shared" si="1"/>
        <v>6904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4"/>
    </row>
    <row r="49" spans="1:89" x14ac:dyDescent="0.25">
      <c r="A49" s="105">
        <v>33</v>
      </c>
      <c r="B49" s="13" t="s">
        <v>42</v>
      </c>
      <c r="C49" s="12" t="s">
        <v>35</v>
      </c>
      <c r="D49" s="15">
        <v>3</v>
      </c>
      <c r="E49" s="14">
        <v>25.89</v>
      </c>
      <c r="F49" s="106">
        <f t="shared" si="1"/>
        <v>77.67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4"/>
    </row>
    <row r="50" spans="1:89" x14ac:dyDescent="0.25">
      <c r="A50" s="105">
        <v>34</v>
      </c>
      <c r="B50" s="13" t="s">
        <v>43</v>
      </c>
      <c r="C50" s="12" t="s">
        <v>6</v>
      </c>
      <c r="D50" s="15">
        <v>773.32</v>
      </c>
      <c r="E50" s="14">
        <v>5.6</v>
      </c>
      <c r="F50" s="106">
        <f t="shared" si="1"/>
        <v>4330.59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20"/>
    </row>
    <row r="51" spans="1:89" x14ac:dyDescent="0.25">
      <c r="A51" s="105">
        <v>35</v>
      </c>
      <c r="B51" s="13" t="s">
        <v>44</v>
      </c>
      <c r="C51" s="12" t="s">
        <v>6</v>
      </c>
      <c r="D51" s="14">
        <v>0</v>
      </c>
      <c r="E51" s="14">
        <v>1.89</v>
      </c>
      <c r="F51" s="106">
        <f t="shared" si="1"/>
        <v>0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20"/>
    </row>
    <row r="52" spans="1:89" x14ac:dyDescent="0.25">
      <c r="A52" s="105">
        <v>36</v>
      </c>
      <c r="B52" s="13" t="s">
        <v>45</v>
      </c>
      <c r="C52" s="12" t="s">
        <v>6</v>
      </c>
      <c r="D52" s="14">
        <v>0</v>
      </c>
      <c r="E52" s="14">
        <v>6.7</v>
      </c>
      <c r="F52" s="106">
        <f t="shared" si="1"/>
        <v>0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20"/>
    </row>
    <row r="53" spans="1:89" x14ac:dyDescent="0.25">
      <c r="A53" s="105">
        <v>37</v>
      </c>
      <c r="B53" s="13" t="s">
        <v>46</v>
      </c>
      <c r="C53" s="12" t="s">
        <v>6</v>
      </c>
      <c r="D53" s="15">
        <v>150</v>
      </c>
      <c r="E53" s="14">
        <v>8.39</v>
      </c>
      <c r="F53" s="106">
        <f t="shared" si="1"/>
        <v>1258.5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4"/>
    </row>
    <row r="54" spans="1:89" ht="31.5" x14ac:dyDescent="0.25">
      <c r="A54" s="105">
        <v>38</v>
      </c>
      <c r="B54" s="13" t="s">
        <v>47</v>
      </c>
      <c r="C54" s="12" t="s">
        <v>6</v>
      </c>
      <c r="D54" s="15">
        <v>0</v>
      </c>
      <c r="E54" s="14">
        <v>38.6</v>
      </c>
      <c r="F54" s="106">
        <f t="shared" si="1"/>
        <v>0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4"/>
    </row>
    <row r="55" spans="1:89" ht="31.5" x14ac:dyDescent="0.25">
      <c r="A55" s="105">
        <v>39</v>
      </c>
      <c r="B55" s="13" t="s">
        <v>48</v>
      </c>
      <c r="C55" s="12" t="s">
        <v>6</v>
      </c>
      <c r="D55" s="15">
        <v>280</v>
      </c>
      <c r="E55" s="14">
        <v>17.899999999999999</v>
      </c>
      <c r="F55" s="106">
        <f t="shared" si="1"/>
        <v>5012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4"/>
    </row>
    <row r="56" spans="1:89" ht="31.5" x14ac:dyDescent="0.25">
      <c r="A56" s="105">
        <v>40</v>
      </c>
      <c r="B56" s="13" t="s">
        <v>49</v>
      </c>
      <c r="C56" s="12" t="s">
        <v>50</v>
      </c>
      <c r="D56" s="15">
        <v>65</v>
      </c>
      <c r="E56" s="14">
        <v>15.1</v>
      </c>
      <c r="F56" s="106">
        <f t="shared" si="1"/>
        <v>981.5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4"/>
    </row>
    <row r="57" spans="1:89" ht="31.5" x14ac:dyDescent="0.25">
      <c r="A57" s="105">
        <v>41</v>
      </c>
      <c r="B57" s="13" t="s">
        <v>51</v>
      </c>
      <c r="C57" s="12" t="s">
        <v>50</v>
      </c>
      <c r="D57" s="15">
        <v>39.299999999999997</v>
      </c>
      <c r="E57" s="14">
        <v>15.1</v>
      </c>
      <c r="F57" s="106">
        <f t="shared" si="1"/>
        <v>593.42999999999995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4"/>
    </row>
    <row r="58" spans="1:89" ht="31.5" x14ac:dyDescent="0.25">
      <c r="A58" s="105">
        <v>42</v>
      </c>
      <c r="B58" s="13" t="s">
        <v>52</v>
      </c>
      <c r="C58" s="12" t="s">
        <v>50</v>
      </c>
      <c r="D58" s="15">
        <v>11.2</v>
      </c>
      <c r="E58" s="14">
        <v>15.29</v>
      </c>
      <c r="F58" s="106">
        <f t="shared" si="1"/>
        <v>171.25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4"/>
    </row>
    <row r="59" spans="1:89" x14ac:dyDescent="0.25">
      <c r="A59" s="105">
        <v>43</v>
      </c>
      <c r="B59" s="13" t="s">
        <v>53</v>
      </c>
      <c r="C59" s="12" t="s">
        <v>35</v>
      </c>
      <c r="D59" s="15">
        <v>198</v>
      </c>
      <c r="E59" s="14">
        <v>4.99</v>
      </c>
      <c r="F59" s="106">
        <f t="shared" si="1"/>
        <v>988.02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4"/>
    </row>
    <row r="60" spans="1:89" ht="31.5" x14ac:dyDescent="0.25">
      <c r="A60" s="105">
        <v>44</v>
      </c>
      <c r="B60" s="13" t="s">
        <v>54</v>
      </c>
      <c r="C60" s="12" t="s">
        <v>10</v>
      </c>
      <c r="D60" s="15"/>
      <c r="E60" s="14">
        <v>387.6</v>
      </c>
      <c r="F60" s="106">
        <f t="shared" si="1"/>
        <v>0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4"/>
    </row>
    <row r="61" spans="1:89" ht="31.5" x14ac:dyDescent="0.25">
      <c r="A61" s="105">
        <v>45</v>
      </c>
      <c r="B61" s="13" t="s">
        <v>55</v>
      </c>
      <c r="C61" s="12" t="s">
        <v>6</v>
      </c>
      <c r="D61" s="14"/>
      <c r="E61" s="14">
        <v>8.39</v>
      </c>
      <c r="F61" s="106">
        <f t="shared" si="1"/>
        <v>0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4"/>
    </row>
    <row r="62" spans="1:89" ht="31.5" x14ac:dyDescent="0.25">
      <c r="A62" s="105">
        <v>46</v>
      </c>
      <c r="B62" s="13" t="s">
        <v>56</v>
      </c>
      <c r="C62" s="12" t="s">
        <v>6</v>
      </c>
      <c r="D62" s="14"/>
      <c r="E62" s="14">
        <v>1.89</v>
      </c>
      <c r="F62" s="106">
        <f t="shared" si="1"/>
        <v>0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20"/>
    </row>
    <row r="63" spans="1:89" ht="31.5" x14ac:dyDescent="0.25">
      <c r="A63" s="105">
        <v>47</v>
      </c>
      <c r="B63" s="13" t="s">
        <v>57</v>
      </c>
      <c r="C63" s="12" t="s">
        <v>6</v>
      </c>
      <c r="D63" s="14"/>
      <c r="E63" s="14">
        <v>6.7</v>
      </c>
      <c r="F63" s="106">
        <f t="shared" si="1"/>
        <v>0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4"/>
    </row>
    <row r="64" spans="1:89" x14ac:dyDescent="0.25">
      <c r="A64" s="105">
        <v>48</v>
      </c>
      <c r="B64" s="13" t="s">
        <v>58</v>
      </c>
      <c r="C64" s="12" t="s">
        <v>6</v>
      </c>
      <c r="D64" s="14"/>
      <c r="E64" s="14">
        <v>30.19</v>
      </c>
      <c r="F64" s="106">
        <f t="shared" si="1"/>
        <v>0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4"/>
    </row>
    <row r="65" spans="1:89" x14ac:dyDescent="0.25">
      <c r="A65" s="105">
        <v>49</v>
      </c>
      <c r="B65" s="13" t="s">
        <v>59</v>
      </c>
      <c r="C65" s="12" t="s">
        <v>6</v>
      </c>
      <c r="D65" s="14"/>
      <c r="E65" s="14">
        <v>8.65</v>
      </c>
      <c r="F65" s="106">
        <f t="shared" si="1"/>
        <v>0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4"/>
    </row>
    <row r="66" spans="1:89" x14ac:dyDescent="0.25">
      <c r="A66" s="105">
        <v>50</v>
      </c>
      <c r="B66" s="13" t="s">
        <v>60</v>
      </c>
      <c r="C66" s="12" t="s">
        <v>6</v>
      </c>
      <c r="D66" s="14"/>
      <c r="E66" s="14">
        <v>10.09</v>
      </c>
      <c r="F66" s="106">
        <f t="shared" si="1"/>
        <v>0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4"/>
    </row>
    <row r="67" spans="1:89" ht="31.5" x14ac:dyDescent="0.25">
      <c r="A67" s="105">
        <v>51</v>
      </c>
      <c r="B67" s="13" t="s">
        <v>61</v>
      </c>
      <c r="C67" s="12" t="s">
        <v>6</v>
      </c>
      <c r="D67" s="14"/>
      <c r="E67" s="14">
        <v>10.09</v>
      </c>
      <c r="F67" s="106">
        <f t="shared" si="1"/>
        <v>0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4"/>
    </row>
    <row r="68" spans="1:89" x14ac:dyDescent="0.25">
      <c r="A68" s="105">
        <v>52</v>
      </c>
      <c r="B68" s="13" t="s">
        <v>62</v>
      </c>
      <c r="C68" s="12" t="s">
        <v>6</v>
      </c>
      <c r="D68" s="14"/>
      <c r="E68" s="14">
        <v>8.4</v>
      </c>
      <c r="F68" s="106">
        <f t="shared" si="1"/>
        <v>0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20"/>
    </row>
    <row r="69" spans="1:89" x14ac:dyDescent="0.25">
      <c r="A69" s="105">
        <v>53</v>
      </c>
      <c r="B69" s="13" t="s">
        <v>63</v>
      </c>
      <c r="C69" s="12" t="s">
        <v>6</v>
      </c>
      <c r="D69" s="14"/>
      <c r="E69" s="14">
        <v>12.96</v>
      </c>
      <c r="F69" s="106">
        <f t="shared" si="1"/>
        <v>0</v>
      </c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20"/>
    </row>
    <row r="70" spans="1:89" ht="47.25" x14ac:dyDescent="0.25">
      <c r="A70" s="105">
        <v>54</v>
      </c>
      <c r="B70" s="13" t="s">
        <v>64</v>
      </c>
      <c r="C70" s="12" t="s">
        <v>18</v>
      </c>
      <c r="D70" s="15">
        <v>1.47</v>
      </c>
      <c r="E70" s="14">
        <v>395.76</v>
      </c>
      <c r="F70" s="106">
        <f t="shared" si="1"/>
        <v>581.77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4"/>
    </row>
    <row r="71" spans="1:89" x14ac:dyDescent="0.25">
      <c r="A71" s="105">
        <v>55</v>
      </c>
      <c r="B71" s="13" t="s">
        <v>65</v>
      </c>
      <c r="C71" s="12" t="s">
        <v>6</v>
      </c>
      <c r="D71" s="15"/>
      <c r="E71" s="14">
        <v>13.9</v>
      </c>
      <c r="F71" s="106">
        <f t="shared" si="1"/>
        <v>0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20"/>
    </row>
    <row r="72" spans="1:89" ht="31.5" x14ac:dyDescent="0.25">
      <c r="A72" s="105">
        <v>56</v>
      </c>
      <c r="B72" s="13" t="s">
        <v>66</v>
      </c>
      <c r="C72" s="12" t="s">
        <v>6</v>
      </c>
      <c r="D72" s="15"/>
      <c r="E72" s="14">
        <v>45.7</v>
      </c>
      <c r="F72" s="106">
        <f t="shared" si="1"/>
        <v>0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4"/>
    </row>
    <row r="73" spans="1:89" x14ac:dyDescent="0.25">
      <c r="A73" s="105">
        <v>57</v>
      </c>
      <c r="B73" s="13" t="s">
        <v>67</v>
      </c>
      <c r="C73" s="12" t="s">
        <v>35</v>
      </c>
      <c r="D73" s="15"/>
      <c r="E73" s="14">
        <v>7.68</v>
      </c>
      <c r="F73" s="106">
        <f t="shared" si="1"/>
        <v>0</v>
      </c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4"/>
    </row>
    <row r="74" spans="1:89" x14ac:dyDescent="0.25">
      <c r="A74" s="105">
        <v>58</v>
      </c>
      <c r="B74" s="13" t="s">
        <v>68</v>
      </c>
      <c r="C74" s="12" t="s">
        <v>6</v>
      </c>
      <c r="D74" s="15">
        <v>280</v>
      </c>
      <c r="E74" s="14">
        <v>33.9</v>
      </c>
      <c r="F74" s="106">
        <f t="shared" si="1"/>
        <v>9492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4"/>
    </row>
    <row r="75" spans="1:89" ht="31.5" x14ac:dyDescent="0.25">
      <c r="A75" s="105">
        <v>59</v>
      </c>
      <c r="B75" s="13" t="s">
        <v>69</v>
      </c>
      <c r="C75" s="12" t="s">
        <v>6</v>
      </c>
      <c r="D75" s="15">
        <v>160</v>
      </c>
      <c r="E75" s="14">
        <v>9.8000000000000007</v>
      </c>
      <c r="F75" s="106">
        <f t="shared" si="1"/>
        <v>1568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4"/>
    </row>
    <row r="76" spans="1:89" x14ac:dyDescent="0.25">
      <c r="A76" s="105">
        <v>60</v>
      </c>
      <c r="B76" s="13" t="s">
        <v>70</v>
      </c>
      <c r="C76" s="12" t="s">
        <v>50</v>
      </c>
      <c r="D76" s="15">
        <v>0</v>
      </c>
      <c r="E76" s="14">
        <v>265.2</v>
      </c>
      <c r="F76" s="106">
        <f t="shared" si="1"/>
        <v>0</v>
      </c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4"/>
    </row>
    <row r="77" spans="1:89" ht="31.5" x14ac:dyDescent="0.25">
      <c r="A77" s="105">
        <v>61</v>
      </c>
      <c r="B77" s="13" t="s">
        <v>71</v>
      </c>
      <c r="C77" s="12" t="s">
        <v>6</v>
      </c>
      <c r="D77" s="15"/>
      <c r="E77" s="14">
        <v>86.4</v>
      </c>
      <c r="F77" s="106">
        <f t="shared" si="1"/>
        <v>0</v>
      </c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4"/>
    </row>
    <row r="78" spans="1:89" ht="63" x14ac:dyDescent="0.25">
      <c r="A78" s="105">
        <v>62</v>
      </c>
      <c r="B78" s="13" t="s">
        <v>72</v>
      </c>
      <c r="C78" s="12" t="s">
        <v>10</v>
      </c>
      <c r="D78" s="15"/>
      <c r="E78" s="14">
        <v>201.96</v>
      </c>
      <c r="F78" s="106">
        <f t="shared" si="1"/>
        <v>0</v>
      </c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4"/>
    </row>
    <row r="79" spans="1:89" ht="31.5" x14ac:dyDescent="0.25">
      <c r="A79" s="105">
        <v>63</v>
      </c>
      <c r="B79" s="13" t="s">
        <v>73</v>
      </c>
      <c r="C79" s="12" t="s">
        <v>10</v>
      </c>
      <c r="D79" s="15"/>
      <c r="E79" s="14">
        <v>1713.6</v>
      </c>
      <c r="F79" s="106">
        <f t="shared" si="1"/>
        <v>0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4"/>
    </row>
    <row r="80" spans="1:89" x14ac:dyDescent="0.25">
      <c r="A80" s="105">
        <v>64</v>
      </c>
      <c r="B80" s="13" t="s">
        <v>74</v>
      </c>
      <c r="C80" s="12" t="s">
        <v>18</v>
      </c>
      <c r="D80" s="15">
        <v>96</v>
      </c>
      <c r="E80" s="14">
        <v>18.600000000000001</v>
      </c>
      <c r="F80" s="106">
        <f t="shared" si="1"/>
        <v>1785.6</v>
      </c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20"/>
    </row>
    <row r="81" spans="1:89" ht="31.5" x14ac:dyDescent="0.25">
      <c r="A81" s="105">
        <v>65</v>
      </c>
      <c r="B81" s="13" t="s">
        <v>75</v>
      </c>
      <c r="C81" s="12" t="s">
        <v>18</v>
      </c>
      <c r="D81" s="15">
        <v>96</v>
      </c>
      <c r="E81" s="14">
        <v>26.9</v>
      </c>
      <c r="F81" s="106">
        <f t="shared" ref="F81:F93" si="2">ROUND(E81*D81,2)</f>
        <v>2582.4</v>
      </c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20"/>
    </row>
    <row r="82" spans="1:89" x14ac:dyDescent="0.25">
      <c r="A82" s="105">
        <v>66</v>
      </c>
      <c r="B82" s="13" t="s">
        <v>76</v>
      </c>
      <c r="C82" s="12" t="s">
        <v>18</v>
      </c>
      <c r="D82" s="15">
        <v>96</v>
      </c>
      <c r="E82" s="14">
        <v>11.8</v>
      </c>
      <c r="F82" s="106">
        <f t="shared" si="2"/>
        <v>1132.8</v>
      </c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20"/>
    </row>
    <row r="83" spans="1:89" ht="31.5" x14ac:dyDescent="0.25">
      <c r="A83" s="105">
        <v>67</v>
      </c>
      <c r="B83" s="13" t="s">
        <v>77</v>
      </c>
      <c r="C83" s="12" t="s">
        <v>18</v>
      </c>
      <c r="D83" s="15">
        <v>96</v>
      </c>
      <c r="E83" s="14">
        <v>25.4</v>
      </c>
      <c r="F83" s="106">
        <f t="shared" si="2"/>
        <v>2438.4</v>
      </c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20"/>
    </row>
    <row r="84" spans="1:89" ht="31.5" x14ac:dyDescent="0.25">
      <c r="A84" s="105">
        <v>68</v>
      </c>
      <c r="B84" s="13" t="s">
        <v>78</v>
      </c>
      <c r="C84" s="12" t="s">
        <v>6</v>
      </c>
      <c r="D84" s="15">
        <v>178</v>
      </c>
      <c r="E84" s="14">
        <v>5.98</v>
      </c>
      <c r="F84" s="106">
        <f t="shared" si="2"/>
        <v>1064.44</v>
      </c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4"/>
    </row>
    <row r="85" spans="1:89" ht="31.5" x14ac:dyDescent="0.25">
      <c r="A85" s="105">
        <v>69</v>
      </c>
      <c r="B85" s="13" t="s">
        <v>79</v>
      </c>
      <c r="C85" s="12" t="s">
        <v>6</v>
      </c>
      <c r="D85" s="15">
        <v>160</v>
      </c>
      <c r="E85" s="14">
        <v>8.6</v>
      </c>
      <c r="F85" s="106">
        <f t="shared" si="2"/>
        <v>1376</v>
      </c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4"/>
    </row>
    <row r="86" spans="1:89" x14ac:dyDescent="0.25">
      <c r="A86" s="230"/>
      <c r="B86" s="231" t="s">
        <v>256</v>
      </c>
      <c r="C86" s="232" t="s">
        <v>21</v>
      </c>
      <c r="D86" s="233">
        <v>0</v>
      </c>
      <c r="E86" s="246">
        <v>11.45</v>
      </c>
      <c r="F86" s="234">
        <f t="shared" si="2"/>
        <v>0</v>
      </c>
      <c r="G86" s="17"/>
      <c r="H86" s="233">
        <v>5</v>
      </c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4"/>
    </row>
    <row r="87" spans="1:89" x14ac:dyDescent="0.25">
      <c r="A87" s="230"/>
      <c r="B87" s="231" t="s">
        <v>257</v>
      </c>
      <c r="C87" s="232" t="s">
        <v>35</v>
      </c>
      <c r="D87" s="233">
        <v>0</v>
      </c>
      <c r="E87" s="246">
        <v>10.9</v>
      </c>
      <c r="F87" s="234">
        <f t="shared" si="2"/>
        <v>0</v>
      </c>
      <c r="G87" s="17"/>
      <c r="H87" s="233">
        <v>50</v>
      </c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4"/>
    </row>
    <row r="88" spans="1:89" x14ac:dyDescent="0.25">
      <c r="A88" s="230"/>
      <c r="B88" s="231" t="s">
        <v>258</v>
      </c>
      <c r="C88" s="232" t="s">
        <v>21</v>
      </c>
      <c r="D88" s="233">
        <v>0</v>
      </c>
      <c r="E88" s="246">
        <v>24</v>
      </c>
      <c r="F88" s="234">
        <f t="shared" si="2"/>
        <v>0</v>
      </c>
      <c r="G88" s="17"/>
      <c r="H88" s="233">
        <v>2</v>
      </c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4"/>
    </row>
    <row r="89" spans="1:89" x14ac:dyDescent="0.25">
      <c r="A89" s="230"/>
      <c r="B89" s="231" t="s">
        <v>259</v>
      </c>
      <c r="C89" s="232" t="s">
        <v>21</v>
      </c>
      <c r="D89" s="233">
        <v>0</v>
      </c>
      <c r="E89" s="246">
        <v>12.6</v>
      </c>
      <c r="F89" s="234">
        <f t="shared" si="2"/>
        <v>0</v>
      </c>
      <c r="G89" s="17"/>
      <c r="H89" s="233">
        <v>3</v>
      </c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4"/>
    </row>
    <row r="90" spans="1:89" x14ac:dyDescent="0.25">
      <c r="A90" s="230"/>
      <c r="B90" s="231" t="s">
        <v>260</v>
      </c>
      <c r="C90" s="232" t="s">
        <v>35</v>
      </c>
      <c r="D90" s="233">
        <v>0</v>
      </c>
      <c r="E90" s="246">
        <f>0.54*11</f>
        <v>5.94</v>
      </c>
      <c r="F90" s="234">
        <f t="shared" si="2"/>
        <v>0</v>
      </c>
      <c r="G90" s="17"/>
      <c r="H90" s="233">
        <v>35</v>
      </c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4"/>
    </row>
    <row r="91" spans="1:89" ht="31.5" x14ac:dyDescent="0.25">
      <c r="A91" s="230"/>
      <c r="B91" s="231" t="s">
        <v>261</v>
      </c>
      <c r="C91" s="232" t="s">
        <v>6</v>
      </c>
      <c r="D91" s="233">
        <v>0</v>
      </c>
      <c r="E91" s="246">
        <v>3.45</v>
      </c>
      <c r="F91" s="234">
        <f t="shared" si="2"/>
        <v>0</v>
      </c>
      <c r="G91" s="17"/>
      <c r="H91" s="233">
        <v>80</v>
      </c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4"/>
    </row>
    <row r="92" spans="1:89" x14ac:dyDescent="0.25">
      <c r="A92" s="230"/>
      <c r="B92" s="231" t="s">
        <v>262</v>
      </c>
      <c r="C92" s="232" t="s">
        <v>6</v>
      </c>
      <c r="D92" s="233">
        <v>0</v>
      </c>
      <c r="E92" s="246">
        <v>22.1</v>
      </c>
      <c r="F92" s="234">
        <f t="shared" si="2"/>
        <v>0</v>
      </c>
      <c r="G92" s="17"/>
      <c r="H92" s="233">
        <v>30</v>
      </c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4"/>
    </row>
    <row r="93" spans="1:89" ht="31.5" x14ac:dyDescent="0.25">
      <c r="A93" s="105"/>
      <c r="B93" s="231" t="s">
        <v>279</v>
      </c>
      <c r="C93" s="232" t="s">
        <v>21</v>
      </c>
      <c r="D93" s="233">
        <v>0</v>
      </c>
      <c r="E93" s="246">
        <v>400</v>
      </c>
      <c r="F93" s="234">
        <f t="shared" si="2"/>
        <v>0</v>
      </c>
      <c r="G93" s="17"/>
      <c r="H93" s="233">
        <v>2</v>
      </c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4"/>
    </row>
    <row r="94" spans="1:89" x14ac:dyDescent="0.25">
      <c r="A94" s="107"/>
      <c r="B94" s="66" t="s">
        <v>222</v>
      </c>
      <c r="C94" s="65"/>
      <c r="D94" s="68"/>
      <c r="E94" s="67"/>
      <c r="F94" s="108">
        <f>SUM(F17:F93)</f>
        <v>92024.430000000008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4"/>
    </row>
    <row r="95" spans="1:89" x14ac:dyDescent="0.25">
      <c r="A95" s="109"/>
      <c r="B95" s="21" t="s">
        <v>80</v>
      </c>
      <c r="C95" s="22"/>
      <c r="D95" s="226"/>
      <c r="E95" s="247"/>
      <c r="F95" s="110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4"/>
    </row>
    <row r="96" spans="1:89" x14ac:dyDescent="0.25">
      <c r="A96" s="111"/>
      <c r="B96" s="25" t="s">
        <v>81</v>
      </c>
      <c r="C96" s="26"/>
      <c r="D96" s="15"/>
      <c r="E96" s="248"/>
      <c r="F96" s="99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</row>
    <row r="97" spans="1:88" ht="31.5" x14ac:dyDescent="0.25">
      <c r="A97" s="112">
        <v>1</v>
      </c>
      <c r="B97" s="26" t="s">
        <v>82</v>
      </c>
      <c r="C97" s="29" t="s">
        <v>83</v>
      </c>
      <c r="D97" s="14">
        <v>53</v>
      </c>
      <c r="E97" s="27">
        <v>12.04</v>
      </c>
      <c r="F97" s="106">
        <f t="shared" ref="F97:F122" si="3">ROUND(E97*D97,2)</f>
        <v>638.12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</row>
    <row r="98" spans="1:88" ht="47.25" x14ac:dyDescent="0.25">
      <c r="A98" s="112">
        <v>2</v>
      </c>
      <c r="B98" s="26" t="s">
        <v>84</v>
      </c>
      <c r="C98" s="29" t="s">
        <v>83</v>
      </c>
      <c r="D98" s="14">
        <v>85</v>
      </c>
      <c r="E98" s="27">
        <v>16.12</v>
      </c>
      <c r="F98" s="106">
        <f t="shared" si="3"/>
        <v>1370.2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</row>
    <row r="99" spans="1:88" ht="31.5" x14ac:dyDescent="0.25">
      <c r="A99" s="112">
        <v>3</v>
      </c>
      <c r="B99" s="26" t="s">
        <v>85</v>
      </c>
      <c r="C99" s="29" t="s">
        <v>83</v>
      </c>
      <c r="D99" s="14">
        <v>15</v>
      </c>
      <c r="E99" s="27">
        <v>12.5</v>
      </c>
      <c r="F99" s="106">
        <f t="shared" si="3"/>
        <v>187.5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</row>
    <row r="100" spans="1:88" ht="47.25" x14ac:dyDescent="0.25">
      <c r="A100" s="112">
        <v>4</v>
      </c>
      <c r="B100" s="26" t="s">
        <v>86</v>
      </c>
      <c r="C100" s="29" t="s">
        <v>83</v>
      </c>
      <c r="D100" s="14">
        <v>10</v>
      </c>
      <c r="E100" s="27">
        <v>17.920000000000002</v>
      </c>
      <c r="F100" s="106">
        <f t="shared" si="3"/>
        <v>179.2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</row>
    <row r="101" spans="1:88" ht="31.5" x14ac:dyDescent="0.25">
      <c r="A101" s="112">
        <v>5</v>
      </c>
      <c r="B101" s="26" t="s">
        <v>87</v>
      </c>
      <c r="C101" s="29" t="s">
        <v>83</v>
      </c>
      <c r="D101" s="14">
        <v>5</v>
      </c>
      <c r="E101" s="27">
        <v>37.64</v>
      </c>
      <c r="F101" s="106">
        <f t="shared" si="3"/>
        <v>188.2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</row>
    <row r="102" spans="1:88" ht="31.5" x14ac:dyDescent="0.25">
      <c r="A102" s="112">
        <v>6</v>
      </c>
      <c r="B102" s="26" t="s">
        <v>88</v>
      </c>
      <c r="C102" s="29" t="s">
        <v>10</v>
      </c>
      <c r="D102" s="14"/>
      <c r="E102" s="27">
        <v>141.78</v>
      </c>
      <c r="F102" s="106">
        <f t="shared" si="3"/>
        <v>0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</row>
    <row r="103" spans="1:88" ht="31.5" x14ac:dyDescent="0.25">
      <c r="A103" s="112">
        <v>7</v>
      </c>
      <c r="B103" s="26" t="s">
        <v>89</v>
      </c>
      <c r="C103" s="29" t="s">
        <v>10</v>
      </c>
      <c r="D103" s="14"/>
      <c r="E103" s="27">
        <v>147.9</v>
      </c>
      <c r="F103" s="106">
        <f t="shared" si="3"/>
        <v>0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</row>
    <row r="104" spans="1:88" x14ac:dyDescent="0.25">
      <c r="A104" s="112">
        <v>8</v>
      </c>
      <c r="B104" s="26" t="s">
        <v>90</v>
      </c>
      <c r="C104" s="29" t="s">
        <v>91</v>
      </c>
      <c r="D104" s="14">
        <v>0</v>
      </c>
      <c r="E104" s="27">
        <v>69.36</v>
      </c>
      <c r="F104" s="106">
        <f t="shared" si="3"/>
        <v>0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</row>
    <row r="105" spans="1:88" x14ac:dyDescent="0.25">
      <c r="A105" s="112">
        <v>9</v>
      </c>
      <c r="B105" s="26" t="s">
        <v>93</v>
      </c>
      <c r="C105" s="29" t="s">
        <v>10</v>
      </c>
      <c r="D105" s="14">
        <v>1</v>
      </c>
      <c r="E105" s="27">
        <v>20.71</v>
      </c>
      <c r="F105" s="106">
        <f t="shared" si="3"/>
        <v>20.71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</row>
    <row r="106" spans="1:88" x14ac:dyDescent="0.25">
      <c r="A106" s="112">
        <v>10</v>
      </c>
      <c r="B106" s="26" t="s">
        <v>94</v>
      </c>
      <c r="C106" s="29" t="s">
        <v>10</v>
      </c>
      <c r="D106" s="14">
        <v>1</v>
      </c>
      <c r="E106" s="27">
        <v>21.2</v>
      </c>
      <c r="F106" s="106">
        <f t="shared" si="3"/>
        <v>21.2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</row>
    <row r="107" spans="1:88" ht="31.5" x14ac:dyDescent="0.25">
      <c r="A107" s="112">
        <v>11</v>
      </c>
      <c r="B107" s="31" t="s">
        <v>95</v>
      </c>
      <c r="C107" s="29" t="s">
        <v>10</v>
      </c>
      <c r="D107" s="14">
        <v>1</v>
      </c>
      <c r="E107" s="27">
        <v>21.01</v>
      </c>
      <c r="F107" s="106">
        <f t="shared" si="3"/>
        <v>21.01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</row>
    <row r="108" spans="1:88" x14ac:dyDescent="0.25">
      <c r="A108" s="112">
        <v>12</v>
      </c>
      <c r="B108" s="31" t="s">
        <v>96</v>
      </c>
      <c r="C108" s="29" t="s">
        <v>10</v>
      </c>
      <c r="D108" s="14">
        <v>1</v>
      </c>
      <c r="E108" s="27">
        <v>46.93</v>
      </c>
      <c r="F108" s="106">
        <f t="shared" si="3"/>
        <v>46.93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</row>
    <row r="109" spans="1:88" x14ac:dyDescent="0.25">
      <c r="A109" s="112">
        <v>13</v>
      </c>
      <c r="B109" s="31" t="s">
        <v>97</v>
      </c>
      <c r="C109" s="29" t="s">
        <v>10</v>
      </c>
      <c r="D109" s="14" t="s">
        <v>92</v>
      </c>
      <c r="E109" s="27">
        <v>375.36</v>
      </c>
      <c r="F109" s="106" t="e">
        <f t="shared" si="3"/>
        <v>#VALUE!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</row>
    <row r="110" spans="1:88" ht="31.5" x14ac:dyDescent="0.25">
      <c r="A110" s="112">
        <v>14</v>
      </c>
      <c r="B110" s="13" t="s">
        <v>98</v>
      </c>
      <c r="C110" s="29" t="s">
        <v>83</v>
      </c>
      <c r="D110" s="14">
        <v>90</v>
      </c>
      <c r="E110" s="27">
        <v>3.61</v>
      </c>
      <c r="F110" s="106">
        <f t="shared" si="3"/>
        <v>324.89999999999998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</row>
    <row r="111" spans="1:88" ht="31.5" x14ac:dyDescent="0.25">
      <c r="A111" s="112">
        <v>15</v>
      </c>
      <c r="B111" s="13" t="s">
        <v>99</v>
      </c>
      <c r="C111" s="29" t="s">
        <v>83</v>
      </c>
      <c r="D111" s="14">
        <v>10</v>
      </c>
      <c r="E111" s="27">
        <v>4.28</v>
      </c>
      <c r="F111" s="106">
        <f t="shared" si="3"/>
        <v>42.8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</row>
    <row r="112" spans="1:88" ht="31.5" x14ac:dyDescent="0.25">
      <c r="A112" s="112">
        <v>16</v>
      </c>
      <c r="B112" s="13" t="s">
        <v>100</v>
      </c>
      <c r="C112" s="29" t="s">
        <v>83</v>
      </c>
      <c r="D112" s="14" t="s">
        <v>101</v>
      </c>
      <c r="E112" s="27">
        <v>7.87</v>
      </c>
      <c r="F112" s="106" t="e">
        <f t="shared" si="3"/>
        <v>#VALUE!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</row>
    <row r="113" spans="1:88" ht="31.5" x14ac:dyDescent="0.25">
      <c r="A113" s="112">
        <v>17</v>
      </c>
      <c r="B113" s="26" t="s">
        <v>102</v>
      </c>
      <c r="C113" s="29" t="s">
        <v>10</v>
      </c>
      <c r="D113" s="14">
        <v>90</v>
      </c>
      <c r="E113" s="27">
        <v>4.66</v>
      </c>
      <c r="F113" s="106">
        <f t="shared" si="3"/>
        <v>419.4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</row>
    <row r="114" spans="1:88" x14ac:dyDescent="0.25">
      <c r="A114" s="111"/>
      <c r="B114" s="25" t="s">
        <v>103</v>
      </c>
      <c r="C114" s="25"/>
      <c r="D114" s="7"/>
      <c r="E114" s="27"/>
      <c r="F114" s="99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</row>
    <row r="115" spans="1:88" x14ac:dyDescent="0.25">
      <c r="A115" s="112">
        <v>1</v>
      </c>
      <c r="B115" s="31" t="s">
        <v>104</v>
      </c>
      <c r="C115" s="29" t="s">
        <v>83</v>
      </c>
      <c r="D115" s="14">
        <v>18</v>
      </c>
      <c r="E115" s="27">
        <v>18.66</v>
      </c>
      <c r="F115" s="106">
        <f t="shared" si="3"/>
        <v>335.88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</row>
    <row r="116" spans="1:88" ht="31.5" x14ac:dyDescent="0.25">
      <c r="A116" s="112">
        <v>2</v>
      </c>
      <c r="B116" s="31" t="s">
        <v>105</v>
      </c>
      <c r="C116" s="29" t="s">
        <v>10</v>
      </c>
      <c r="D116" s="14"/>
      <c r="E116" s="27">
        <v>15.47</v>
      </c>
      <c r="F116" s="106">
        <f t="shared" si="3"/>
        <v>0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</row>
    <row r="117" spans="1:88" ht="31.5" x14ac:dyDescent="0.25">
      <c r="A117" s="112">
        <v>3</v>
      </c>
      <c r="B117" s="31" t="s">
        <v>106</v>
      </c>
      <c r="C117" s="29" t="s">
        <v>10</v>
      </c>
      <c r="D117" s="14"/>
      <c r="E117" s="27">
        <v>140.76</v>
      </c>
      <c r="F117" s="106">
        <f t="shared" si="3"/>
        <v>0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</row>
    <row r="118" spans="1:88" ht="31.5" x14ac:dyDescent="0.25">
      <c r="A118" s="112">
        <v>4</v>
      </c>
      <c r="B118" s="31" t="s">
        <v>108</v>
      </c>
      <c r="C118" s="29" t="s">
        <v>10</v>
      </c>
      <c r="D118" s="14">
        <v>0</v>
      </c>
      <c r="E118" s="27">
        <v>142.38999999999999</v>
      </c>
      <c r="F118" s="106">
        <f t="shared" si="3"/>
        <v>0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</row>
    <row r="119" spans="1:88" ht="31.5" x14ac:dyDescent="0.25">
      <c r="A119" s="112">
        <v>5</v>
      </c>
      <c r="B119" s="31" t="s">
        <v>110</v>
      </c>
      <c r="C119" s="29" t="s">
        <v>10</v>
      </c>
      <c r="D119" s="14"/>
      <c r="E119" s="27">
        <v>179.18</v>
      </c>
      <c r="F119" s="106">
        <f t="shared" si="3"/>
        <v>0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</row>
    <row r="120" spans="1:88" x14ac:dyDescent="0.25">
      <c r="A120" s="112">
        <v>6</v>
      </c>
      <c r="B120" s="31" t="s">
        <v>111</v>
      </c>
      <c r="C120" s="29" t="s">
        <v>10</v>
      </c>
      <c r="D120" s="14"/>
      <c r="E120" s="27">
        <v>291.72000000000003</v>
      </c>
      <c r="F120" s="106">
        <f t="shared" si="3"/>
        <v>0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</row>
    <row r="121" spans="1:88" x14ac:dyDescent="0.25">
      <c r="A121" s="112">
        <v>7</v>
      </c>
      <c r="B121" s="31" t="s">
        <v>112</v>
      </c>
      <c r="C121" s="29" t="s">
        <v>10</v>
      </c>
      <c r="D121" s="14"/>
      <c r="E121" s="27">
        <v>154.82</v>
      </c>
      <c r="F121" s="106">
        <f t="shared" si="3"/>
        <v>0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</row>
    <row r="122" spans="1:88" ht="31.5" x14ac:dyDescent="0.25">
      <c r="A122" s="112">
        <v>8</v>
      </c>
      <c r="B122" s="31" t="s">
        <v>113</v>
      </c>
      <c r="C122" s="29" t="s">
        <v>10</v>
      </c>
      <c r="D122" s="14">
        <v>4</v>
      </c>
      <c r="E122" s="27">
        <v>30.19</v>
      </c>
      <c r="F122" s="106">
        <f t="shared" si="3"/>
        <v>120.76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</row>
    <row r="123" spans="1:88" x14ac:dyDescent="0.25">
      <c r="A123" s="113"/>
      <c r="B123" s="70" t="s">
        <v>224</v>
      </c>
      <c r="C123" s="69"/>
      <c r="D123" s="71"/>
      <c r="E123" s="74"/>
      <c r="F123" s="114" t="e">
        <f>SUM(F97:F122)</f>
        <v>#VALUE!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</row>
    <row r="124" spans="1:88" x14ac:dyDescent="0.25">
      <c r="A124" s="115"/>
      <c r="B124" s="33" t="s">
        <v>114</v>
      </c>
      <c r="C124" s="32"/>
      <c r="D124" s="227"/>
      <c r="E124" s="34"/>
      <c r="F124" s="11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</row>
    <row r="125" spans="1:88" x14ac:dyDescent="0.25">
      <c r="A125" s="112"/>
      <c r="B125" s="36" t="s">
        <v>115</v>
      </c>
      <c r="C125" s="29"/>
      <c r="D125" s="14"/>
      <c r="E125" s="27"/>
      <c r="F125" s="99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</row>
    <row r="126" spans="1:88" ht="94.5" x14ac:dyDescent="0.25">
      <c r="A126" s="105">
        <v>1</v>
      </c>
      <c r="B126" s="13" t="s">
        <v>116</v>
      </c>
      <c r="C126" s="29" t="s">
        <v>10</v>
      </c>
      <c r="D126" s="14">
        <v>0</v>
      </c>
      <c r="E126" s="27">
        <v>229.91</v>
      </c>
      <c r="F126" s="106">
        <f t="shared" ref="F126:F168" si="4">ROUND(E126*D126,2)</f>
        <v>0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</row>
    <row r="127" spans="1:88" ht="94.5" x14ac:dyDescent="0.25">
      <c r="A127" s="112">
        <v>2</v>
      </c>
      <c r="B127" s="13" t="s">
        <v>117</v>
      </c>
      <c r="C127" s="29" t="s">
        <v>10</v>
      </c>
      <c r="D127" s="14">
        <v>0</v>
      </c>
      <c r="E127" s="27">
        <v>456.53</v>
      </c>
      <c r="F127" s="106">
        <f t="shared" si="4"/>
        <v>0</v>
      </c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</row>
    <row r="128" spans="1:88" ht="31.5" x14ac:dyDescent="0.25">
      <c r="A128" s="105">
        <v>3</v>
      </c>
      <c r="B128" s="13" t="s">
        <v>118</v>
      </c>
      <c r="C128" s="29" t="s">
        <v>119</v>
      </c>
      <c r="D128" s="14">
        <v>12</v>
      </c>
      <c r="E128" s="27">
        <v>9.0399999999999991</v>
      </c>
      <c r="F128" s="106">
        <f t="shared" si="4"/>
        <v>108.48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</row>
    <row r="129" spans="1:88" ht="47.25" x14ac:dyDescent="0.25">
      <c r="A129" s="112">
        <v>4</v>
      </c>
      <c r="B129" s="26" t="s">
        <v>120</v>
      </c>
      <c r="C129" s="29" t="s">
        <v>119</v>
      </c>
      <c r="D129" s="14">
        <v>12</v>
      </c>
      <c r="E129" s="27">
        <v>2.79</v>
      </c>
      <c r="F129" s="106">
        <f t="shared" si="4"/>
        <v>33.479999999999997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</row>
    <row r="130" spans="1:88" x14ac:dyDescent="0.25">
      <c r="A130" s="105">
        <v>5</v>
      </c>
      <c r="B130" s="26" t="s">
        <v>121</v>
      </c>
      <c r="C130" s="29" t="s">
        <v>10</v>
      </c>
      <c r="D130" s="14">
        <v>0</v>
      </c>
      <c r="E130" s="27">
        <v>16.420000000000002</v>
      </c>
      <c r="F130" s="106">
        <f t="shared" si="4"/>
        <v>0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</row>
    <row r="131" spans="1:88" ht="31.5" x14ac:dyDescent="0.25">
      <c r="A131" s="112">
        <v>6</v>
      </c>
      <c r="B131" s="26" t="s">
        <v>122</v>
      </c>
      <c r="C131" s="29" t="s">
        <v>119</v>
      </c>
      <c r="D131" s="14">
        <v>120</v>
      </c>
      <c r="E131" s="27">
        <v>9.4700000000000006</v>
      </c>
      <c r="F131" s="106">
        <f t="shared" si="4"/>
        <v>1136.4000000000001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</row>
    <row r="132" spans="1:88" x14ac:dyDescent="0.25">
      <c r="A132" s="112"/>
      <c r="B132" s="25" t="s">
        <v>123</v>
      </c>
      <c r="C132" s="25"/>
      <c r="D132" s="15"/>
      <c r="E132" s="27"/>
      <c r="F132" s="10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</row>
    <row r="133" spans="1:88" ht="157.5" x14ac:dyDescent="0.25">
      <c r="A133" s="112">
        <v>1</v>
      </c>
      <c r="B133" s="13" t="s">
        <v>124</v>
      </c>
      <c r="C133" s="29" t="s">
        <v>21</v>
      </c>
      <c r="D133" s="14">
        <v>2</v>
      </c>
      <c r="E133" s="27">
        <v>10329.44</v>
      </c>
      <c r="F133" s="106">
        <f t="shared" si="4"/>
        <v>20658.88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</row>
    <row r="134" spans="1:88" ht="63" x14ac:dyDescent="0.25">
      <c r="A134" s="112">
        <v>2</v>
      </c>
      <c r="B134" s="26" t="s">
        <v>125</v>
      </c>
      <c r="C134" s="29" t="s">
        <v>10</v>
      </c>
      <c r="D134" s="14">
        <v>1</v>
      </c>
      <c r="E134" s="27">
        <v>459.82</v>
      </c>
      <c r="F134" s="106">
        <f t="shared" si="4"/>
        <v>459.82</v>
      </c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</row>
    <row r="135" spans="1:88" ht="63" x14ac:dyDescent="0.25">
      <c r="A135" s="112">
        <v>3</v>
      </c>
      <c r="B135" s="26" t="s">
        <v>126</v>
      </c>
      <c r="C135" s="29" t="s">
        <v>10</v>
      </c>
      <c r="D135" s="14">
        <v>1</v>
      </c>
      <c r="E135" s="27">
        <v>1904.95</v>
      </c>
      <c r="F135" s="106">
        <f t="shared" si="4"/>
        <v>1904.95</v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</row>
    <row r="136" spans="1:88" ht="47.25" x14ac:dyDescent="0.25">
      <c r="A136" s="112">
        <v>4</v>
      </c>
      <c r="B136" s="13" t="s">
        <v>127</v>
      </c>
      <c r="C136" s="29" t="s">
        <v>10</v>
      </c>
      <c r="D136" s="14">
        <v>2</v>
      </c>
      <c r="E136" s="27">
        <v>170.79</v>
      </c>
      <c r="F136" s="106">
        <f t="shared" si="4"/>
        <v>341.58</v>
      </c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</row>
    <row r="137" spans="1:88" ht="31.5" x14ac:dyDescent="0.25">
      <c r="A137" s="112">
        <v>5</v>
      </c>
      <c r="B137" s="26" t="s">
        <v>128</v>
      </c>
      <c r="C137" s="29" t="s">
        <v>10</v>
      </c>
      <c r="D137" s="14">
        <v>4</v>
      </c>
      <c r="E137" s="27">
        <v>78.83</v>
      </c>
      <c r="F137" s="106">
        <f t="shared" si="4"/>
        <v>315.32</v>
      </c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</row>
    <row r="138" spans="1:88" ht="31.5" x14ac:dyDescent="0.25">
      <c r="A138" s="112">
        <v>6</v>
      </c>
      <c r="B138" s="26" t="s">
        <v>129</v>
      </c>
      <c r="C138" s="29" t="s">
        <v>10</v>
      </c>
      <c r="D138" s="14">
        <v>3</v>
      </c>
      <c r="E138" s="27">
        <v>119.88</v>
      </c>
      <c r="F138" s="106">
        <f t="shared" si="4"/>
        <v>359.64</v>
      </c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</row>
    <row r="139" spans="1:88" ht="31.5" x14ac:dyDescent="0.25">
      <c r="A139" s="112">
        <v>7</v>
      </c>
      <c r="B139" s="26" t="s">
        <v>130</v>
      </c>
      <c r="C139" s="29" t="s">
        <v>10</v>
      </c>
      <c r="D139" s="14">
        <v>6</v>
      </c>
      <c r="E139" s="27">
        <v>88.68</v>
      </c>
      <c r="F139" s="106">
        <f t="shared" si="4"/>
        <v>532.08000000000004</v>
      </c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</row>
    <row r="140" spans="1:88" ht="78.75" x14ac:dyDescent="0.25">
      <c r="A140" s="112">
        <v>8</v>
      </c>
      <c r="B140" s="26" t="s">
        <v>131</v>
      </c>
      <c r="C140" s="29" t="s">
        <v>10</v>
      </c>
      <c r="D140" s="14">
        <v>12</v>
      </c>
      <c r="E140" s="27">
        <v>170.79</v>
      </c>
      <c r="F140" s="106">
        <f t="shared" si="4"/>
        <v>2049.48</v>
      </c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</row>
    <row r="141" spans="1:88" ht="31.5" x14ac:dyDescent="0.25">
      <c r="A141" s="112">
        <v>9</v>
      </c>
      <c r="B141" s="26" t="s">
        <v>132</v>
      </c>
      <c r="C141" s="29" t="s">
        <v>10</v>
      </c>
      <c r="D141" s="14">
        <v>2</v>
      </c>
      <c r="E141" s="27">
        <v>246.33</v>
      </c>
      <c r="F141" s="106">
        <f t="shared" si="4"/>
        <v>492.66</v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</row>
    <row r="142" spans="1:88" x14ac:dyDescent="0.25">
      <c r="A142" s="112">
        <v>10</v>
      </c>
      <c r="B142" s="26" t="s">
        <v>133</v>
      </c>
      <c r="C142" s="29" t="s">
        <v>10</v>
      </c>
      <c r="D142" s="14">
        <v>3</v>
      </c>
      <c r="E142" s="27">
        <v>44.34</v>
      </c>
      <c r="F142" s="106">
        <f t="shared" si="4"/>
        <v>133.02000000000001</v>
      </c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</row>
    <row r="143" spans="1:88" ht="31.5" x14ac:dyDescent="0.25">
      <c r="A143" s="112">
        <v>11</v>
      </c>
      <c r="B143" s="26" t="s">
        <v>134</v>
      </c>
      <c r="C143" s="29" t="s">
        <v>135</v>
      </c>
      <c r="D143" s="14">
        <v>87</v>
      </c>
      <c r="E143" s="27">
        <v>50.91</v>
      </c>
      <c r="F143" s="106">
        <f t="shared" si="4"/>
        <v>4429.17</v>
      </c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</row>
    <row r="144" spans="1:88" x14ac:dyDescent="0.25">
      <c r="A144" s="112">
        <v>12</v>
      </c>
      <c r="B144" s="26" t="s">
        <v>136</v>
      </c>
      <c r="C144" s="29" t="s">
        <v>135</v>
      </c>
      <c r="D144" s="14">
        <v>22</v>
      </c>
      <c r="E144" s="27">
        <v>50.91</v>
      </c>
      <c r="F144" s="106">
        <f t="shared" si="4"/>
        <v>1120.02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</row>
    <row r="145" spans="1:88" x14ac:dyDescent="0.25">
      <c r="A145" s="112">
        <v>13</v>
      </c>
      <c r="B145" s="26" t="s">
        <v>137</v>
      </c>
      <c r="C145" s="29" t="s">
        <v>119</v>
      </c>
      <c r="D145" s="14">
        <v>9</v>
      </c>
      <c r="E145" s="27">
        <v>24.63</v>
      </c>
      <c r="F145" s="106">
        <f t="shared" si="4"/>
        <v>221.67</v>
      </c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</row>
    <row r="146" spans="1:88" ht="31.5" x14ac:dyDescent="0.25">
      <c r="A146" s="112">
        <v>14</v>
      </c>
      <c r="B146" s="26" t="s">
        <v>138</v>
      </c>
      <c r="C146" s="29" t="s">
        <v>10</v>
      </c>
      <c r="D146" s="14">
        <v>7</v>
      </c>
      <c r="E146" s="27">
        <v>19.71</v>
      </c>
      <c r="F146" s="106">
        <f t="shared" si="4"/>
        <v>137.97</v>
      </c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</row>
    <row r="147" spans="1:88" x14ac:dyDescent="0.25">
      <c r="A147" s="112">
        <v>15</v>
      </c>
      <c r="B147" s="26" t="s">
        <v>139</v>
      </c>
      <c r="C147" s="29" t="s">
        <v>10</v>
      </c>
      <c r="D147" s="14">
        <v>2</v>
      </c>
      <c r="E147" s="27">
        <v>36.130000000000003</v>
      </c>
      <c r="F147" s="106">
        <f t="shared" si="4"/>
        <v>72.260000000000005</v>
      </c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</row>
    <row r="148" spans="1:88" ht="63" x14ac:dyDescent="0.25">
      <c r="A148" s="112">
        <v>16</v>
      </c>
      <c r="B148" s="26" t="s">
        <v>140</v>
      </c>
      <c r="C148" s="29" t="s">
        <v>135</v>
      </c>
      <c r="D148" s="14">
        <v>14</v>
      </c>
      <c r="E148" s="27">
        <v>14.78</v>
      </c>
      <c r="F148" s="106">
        <f t="shared" si="4"/>
        <v>206.92</v>
      </c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</row>
    <row r="149" spans="1:88" x14ac:dyDescent="0.25">
      <c r="A149" s="112">
        <v>17</v>
      </c>
      <c r="B149" s="26" t="s">
        <v>141</v>
      </c>
      <c r="C149" s="29" t="s">
        <v>10</v>
      </c>
      <c r="D149" s="14">
        <v>0</v>
      </c>
      <c r="E149" s="27">
        <v>32.840000000000003</v>
      </c>
      <c r="F149" s="106">
        <f t="shared" si="4"/>
        <v>0</v>
      </c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</row>
    <row r="150" spans="1:88" ht="31.5" x14ac:dyDescent="0.25">
      <c r="A150" s="112">
        <v>18</v>
      </c>
      <c r="B150" s="26" t="s">
        <v>142</v>
      </c>
      <c r="C150" s="29" t="s">
        <v>10</v>
      </c>
      <c r="D150" s="14">
        <v>0</v>
      </c>
      <c r="E150" s="27">
        <v>16.420000000000002</v>
      </c>
      <c r="F150" s="106">
        <f t="shared" si="4"/>
        <v>0</v>
      </c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</row>
    <row r="151" spans="1:88" ht="31.5" x14ac:dyDescent="0.25">
      <c r="A151" s="112">
        <v>19</v>
      </c>
      <c r="B151" s="26" t="s">
        <v>143</v>
      </c>
      <c r="C151" s="29" t="s">
        <v>10</v>
      </c>
      <c r="D151" s="14">
        <v>0</v>
      </c>
      <c r="E151" s="27">
        <v>16.420000000000002</v>
      </c>
      <c r="F151" s="106">
        <f t="shared" si="4"/>
        <v>0</v>
      </c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</row>
    <row r="152" spans="1:88" ht="31.5" x14ac:dyDescent="0.25">
      <c r="A152" s="112">
        <v>20</v>
      </c>
      <c r="B152" s="26" t="s">
        <v>144</v>
      </c>
      <c r="C152" s="29" t="s">
        <v>145</v>
      </c>
      <c r="D152" s="14">
        <v>0</v>
      </c>
      <c r="E152" s="27">
        <v>8.2100000000000009</v>
      </c>
      <c r="F152" s="106">
        <f t="shared" si="4"/>
        <v>0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</row>
    <row r="153" spans="1:88" ht="31.5" x14ac:dyDescent="0.25">
      <c r="A153" s="112">
        <v>21</v>
      </c>
      <c r="B153" s="26" t="s">
        <v>146</v>
      </c>
      <c r="C153" s="29" t="s">
        <v>147</v>
      </c>
      <c r="D153" s="14">
        <v>150</v>
      </c>
      <c r="E153" s="27">
        <v>5.01</v>
      </c>
      <c r="F153" s="106">
        <f t="shared" si="4"/>
        <v>751.5</v>
      </c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</row>
    <row r="154" spans="1:88" ht="31.5" x14ac:dyDescent="0.25">
      <c r="A154" s="112">
        <v>22</v>
      </c>
      <c r="B154" s="26" t="s">
        <v>148</v>
      </c>
      <c r="C154" s="29" t="s">
        <v>135</v>
      </c>
      <c r="D154" s="14">
        <v>12</v>
      </c>
      <c r="E154" s="27">
        <v>9.48</v>
      </c>
      <c r="F154" s="106">
        <f t="shared" si="4"/>
        <v>113.76</v>
      </c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</row>
    <row r="155" spans="1:88" customFormat="1" x14ac:dyDescent="0.25">
      <c r="A155" s="235"/>
      <c r="B155" s="236" t="s">
        <v>263</v>
      </c>
      <c r="C155" s="236"/>
      <c r="D155" s="236"/>
      <c r="E155" s="249"/>
      <c r="F155" s="234"/>
    </row>
    <row r="156" spans="1:88" customFormat="1" x14ac:dyDescent="0.25">
      <c r="A156" s="235">
        <v>1</v>
      </c>
      <c r="B156" s="237" t="s">
        <v>264</v>
      </c>
      <c r="C156" s="238" t="s">
        <v>10</v>
      </c>
      <c r="D156" s="239"/>
      <c r="E156" s="250">
        <v>214.5</v>
      </c>
      <c r="F156" s="234">
        <f t="shared" si="4"/>
        <v>0</v>
      </c>
      <c r="H156" s="239">
        <v>1</v>
      </c>
    </row>
    <row r="157" spans="1:88" customFormat="1" ht="31.5" x14ac:dyDescent="0.25">
      <c r="A157" s="235">
        <v>2</v>
      </c>
      <c r="B157" s="237" t="s">
        <v>265</v>
      </c>
      <c r="C157" s="238" t="s">
        <v>266</v>
      </c>
      <c r="D157" s="239"/>
      <c r="E157" s="250">
        <v>39</v>
      </c>
      <c r="F157" s="234">
        <f t="shared" si="4"/>
        <v>0</v>
      </c>
      <c r="H157" s="239">
        <v>64</v>
      </c>
    </row>
    <row r="158" spans="1:88" customFormat="1" ht="31.5" x14ac:dyDescent="0.25">
      <c r="A158" s="235">
        <v>3</v>
      </c>
      <c r="B158" s="237" t="s">
        <v>267</v>
      </c>
      <c r="C158" s="238" t="s">
        <v>266</v>
      </c>
      <c r="D158" s="239"/>
      <c r="E158" s="250">
        <v>13.65</v>
      </c>
      <c r="F158" s="234">
        <f t="shared" si="4"/>
        <v>0</v>
      </c>
      <c r="H158" s="239">
        <v>20</v>
      </c>
    </row>
    <row r="159" spans="1:88" customFormat="1" ht="31.5" x14ac:dyDescent="0.25">
      <c r="A159" s="235">
        <v>4</v>
      </c>
      <c r="B159" s="237" t="s">
        <v>268</v>
      </c>
      <c r="C159" s="238" t="s">
        <v>266</v>
      </c>
      <c r="D159" s="239"/>
      <c r="E159" s="250">
        <v>6.5</v>
      </c>
      <c r="F159" s="234">
        <f t="shared" si="4"/>
        <v>0</v>
      </c>
      <c r="H159" s="239">
        <v>20</v>
      </c>
    </row>
    <row r="160" spans="1:88" customFormat="1" ht="31.5" x14ac:dyDescent="0.25">
      <c r="A160" s="235">
        <v>5</v>
      </c>
      <c r="B160" s="237" t="s">
        <v>269</v>
      </c>
      <c r="C160" s="238" t="s">
        <v>266</v>
      </c>
      <c r="D160" s="239"/>
      <c r="E160" s="250">
        <v>4.16</v>
      </c>
      <c r="F160" s="234">
        <f t="shared" si="4"/>
        <v>0</v>
      </c>
      <c r="H160" s="239">
        <v>6</v>
      </c>
    </row>
    <row r="161" spans="1:88" customFormat="1" ht="31.5" x14ac:dyDescent="0.25">
      <c r="A161" s="235">
        <v>6</v>
      </c>
      <c r="B161" s="237" t="s">
        <v>270</v>
      </c>
      <c r="C161" s="239" t="s">
        <v>10</v>
      </c>
      <c r="D161" s="239"/>
      <c r="E161" s="250">
        <v>28.6</v>
      </c>
      <c r="F161" s="234">
        <f t="shared" si="4"/>
        <v>0</v>
      </c>
      <c r="H161" s="239">
        <v>2</v>
      </c>
    </row>
    <row r="162" spans="1:88" customFormat="1" ht="31.5" x14ac:dyDescent="0.25">
      <c r="A162" s="235">
        <v>7</v>
      </c>
      <c r="B162" s="237" t="s">
        <v>271</v>
      </c>
      <c r="C162" s="238" t="s">
        <v>266</v>
      </c>
      <c r="D162" s="239"/>
      <c r="E162" s="250">
        <v>9.1</v>
      </c>
      <c r="F162" s="234">
        <f t="shared" si="4"/>
        <v>0</v>
      </c>
      <c r="H162" s="239">
        <v>6</v>
      </c>
    </row>
    <row r="163" spans="1:88" customFormat="1" ht="47.25" x14ac:dyDescent="0.25">
      <c r="A163" s="235">
        <v>8</v>
      </c>
      <c r="B163" s="237" t="s">
        <v>272</v>
      </c>
      <c r="C163" s="238" t="s">
        <v>266</v>
      </c>
      <c r="D163" s="239"/>
      <c r="E163" s="250">
        <v>2.4700000000000002</v>
      </c>
      <c r="F163" s="234">
        <f t="shared" si="4"/>
        <v>0</v>
      </c>
      <c r="H163" s="239">
        <v>6</v>
      </c>
    </row>
    <row r="164" spans="1:88" customFormat="1" x14ac:dyDescent="0.25">
      <c r="A164" s="235">
        <v>9</v>
      </c>
      <c r="B164" s="237" t="s">
        <v>273</v>
      </c>
      <c r="C164" s="238" t="s">
        <v>10</v>
      </c>
      <c r="D164" s="239"/>
      <c r="E164" s="250">
        <v>15.6</v>
      </c>
      <c r="F164" s="234">
        <f t="shared" si="4"/>
        <v>0</v>
      </c>
      <c r="H164" s="239">
        <v>2</v>
      </c>
    </row>
    <row r="165" spans="1:88" customFormat="1" x14ac:dyDescent="0.25">
      <c r="A165" s="235">
        <v>10</v>
      </c>
      <c r="B165" s="237" t="s">
        <v>274</v>
      </c>
      <c r="C165" s="238" t="s">
        <v>10</v>
      </c>
      <c r="D165" s="239"/>
      <c r="E165" s="250">
        <v>14.3</v>
      </c>
      <c r="F165" s="234">
        <f t="shared" si="4"/>
        <v>0</v>
      </c>
      <c r="H165" s="239">
        <v>2</v>
      </c>
    </row>
    <row r="166" spans="1:88" customFormat="1" x14ac:dyDescent="0.25">
      <c r="A166" s="235">
        <v>11</v>
      </c>
      <c r="B166" s="237" t="s">
        <v>275</v>
      </c>
      <c r="C166" s="238" t="s">
        <v>276</v>
      </c>
      <c r="D166" s="239"/>
      <c r="E166" s="250">
        <v>169</v>
      </c>
      <c r="F166" s="234">
        <f t="shared" si="4"/>
        <v>0</v>
      </c>
      <c r="H166" s="239">
        <v>1</v>
      </c>
    </row>
    <row r="167" spans="1:88" customFormat="1" x14ac:dyDescent="0.25">
      <c r="A167" s="235">
        <v>12</v>
      </c>
      <c r="B167" s="237" t="s">
        <v>277</v>
      </c>
      <c r="C167" s="238" t="s">
        <v>10</v>
      </c>
      <c r="D167" s="239"/>
      <c r="E167" s="250">
        <v>65</v>
      </c>
      <c r="F167" s="234">
        <f t="shared" si="4"/>
        <v>0</v>
      </c>
      <c r="H167" s="239">
        <v>5</v>
      </c>
    </row>
    <row r="168" spans="1:88" customFormat="1" x14ac:dyDescent="0.25">
      <c r="A168" s="235">
        <v>13</v>
      </c>
      <c r="B168" s="237" t="s">
        <v>278</v>
      </c>
      <c r="C168" s="238" t="s">
        <v>276</v>
      </c>
      <c r="D168" s="239"/>
      <c r="E168" s="250">
        <v>78</v>
      </c>
      <c r="F168" s="234">
        <f t="shared" si="4"/>
        <v>0</v>
      </c>
      <c r="H168" s="239">
        <v>4</v>
      </c>
    </row>
    <row r="169" spans="1:88" x14ac:dyDescent="0.25">
      <c r="A169" s="117"/>
      <c r="B169" s="70" t="s">
        <v>225</v>
      </c>
      <c r="C169" s="73"/>
      <c r="D169" s="67"/>
      <c r="E169" s="74"/>
      <c r="F169" s="114">
        <f>SUM(F126:F168)</f>
        <v>35579.060000000005</v>
      </c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</row>
    <row r="170" spans="1:88" x14ac:dyDescent="0.25">
      <c r="A170" s="118"/>
      <c r="B170" s="38" t="s">
        <v>149</v>
      </c>
      <c r="C170" s="37"/>
      <c r="D170" s="39"/>
      <c r="E170" s="251"/>
      <c r="F170" s="119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</row>
    <row r="171" spans="1:88" x14ac:dyDescent="0.25">
      <c r="A171" s="105"/>
      <c r="B171" s="222" t="s">
        <v>150</v>
      </c>
      <c r="C171" s="12"/>
      <c r="D171" s="14"/>
      <c r="E171" s="14"/>
      <c r="F171" s="99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</row>
    <row r="172" spans="1:88" ht="31.5" x14ac:dyDescent="0.25">
      <c r="A172" s="105">
        <v>1</v>
      </c>
      <c r="B172" s="43" t="s">
        <v>151</v>
      </c>
      <c r="C172" s="12" t="s">
        <v>10</v>
      </c>
      <c r="D172" s="14">
        <v>35</v>
      </c>
      <c r="E172" s="27">
        <v>81.5</v>
      </c>
      <c r="F172" s="106">
        <f t="shared" ref="F172:F230" si="5">ROUND(E172*D172,2)</f>
        <v>2852.5</v>
      </c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</row>
    <row r="173" spans="1:88" ht="47.25" x14ac:dyDescent="0.25">
      <c r="A173" s="105">
        <v>2</v>
      </c>
      <c r="B173" s="43" t="s">
        <v>152</v>
      </c>
      <c r="C173" s="12" t="s">
        <v>10</v>
      </c>
      <c r="D173" s="14">
        <v>0</v>
      </c>
      <c r="E173" s="14">
        <v>33.78</v>
      </c>
      <c r="F173" s="106">
        <f t="shared" si="5"/>
        <v>0</v>
      </c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</row>
    <row r="174" spans="1:88" ht="78.75" x14ac:dyDescent="0.25">
      <c r="A174" s="105">
        <v>3</v>
      </c>
      <c r="B174" s="43" t="s">
        <v>153</v>
      </c>
      <c r="C174" s="12" t="s">
        <v>21</v>
      </c>
      <c r="D174" s="14">
        <v>0</v>
      </c>
      <c r="E174" s="14">
        <v>57.69</v>
      </c>
      <c r="F174" s="106">
        <f t="shared" si="5"/>
        <v>0</v>
      </c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</row>
    <row r="175" spans="1:88" ht="63" x14ac:dyDescent="0.25">
      <c r="A175" s="105">
        <v>4</v>
      </c>
      <c r="B175" s="44" t="s">
        <v>154</v>
      </c>
      <c r="C175" s="12" t="s">
        <v>10</v>
      </c>
      <c r="D175" s="14">
        <v>0</v>
      </c>
      <c r="E175" s="14">
        <v>57.69</v>
      </c>
      <c r="F175" s="106">
        <f t="shared" si="5"/>
        <v>0</v>
      </c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</row>
    <row r="176" spans="1:88" ht="31.5" x14ac:dyDescent="0.25">
      <c r="A176" s="105">
        <v>5</v>
      </c>
      <c r="B176" s="44" t="s">
        <v>155</v>
      </c>
      <c r="C176" s="12" t="s">
        <v>21</v>
      </c>
      <c r="D176" s="14">
        <v>0</v>
      </c>
      <c r="E176" s="14">
        <v>9.14</v>
      </c>
      <c r="F176" s="106">
        <f t="shared" si="5"/>
        <v>0</v>
      </c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</row>
    <row r="177" spans="1:88" ht="31.5" x14ac:dyDescent="0.25">
      <c r="A177" s="105">
        <v>6</v>
      </c>
      <c r="B177" s="44" t="s">
        <v>156</v>
      </c>
      <c r="C177" s="12" t="s">
        <v>21</v>
      </c>
      <c r="D177" s="14">
        <v>0</v>
      </c>
      <c r="E177" s="14">
        <v>9.5</v>
      </c>
      <c r="F177" s="106">
        <f t="shared" si="5"/>
        <v>0</v>
      </c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</row>
    <row r="178" spans="1:88" ht="31.5" x14ac:dyDescent="0.25">
      <c r="A178" s="105">
        <v>7</v>
      </c>
      <c r="B178" s="44" t="s">
        <v>157</v>
      </c>
      <c r="C178" s="12" t="s">
        <v>21</v>
      </c>
      <c r="D178" s="14">
        <v>0</v>
      </c>
      <c r="E178" s="14">
        <v>9.77</v>
      </c>
      <c r="F178" s="106">
        <f t="shared" si="5"/>
        <v>0</v>
      </c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</row>
    <row r="179" spans="1:88" ht="47.25" x14ac:dyDescent="0.25">
      <c r="A179" s="105">
        <v>8</v>
      </c>
      <c r="B179" s="44" t="s">
        <v>158</v>
      </c>
      <c r="C179" s="12" t="s">
        <v>35</v>
      </c>
      <c r="D179" s="14">
        <v>700</v>
      </c>
      <c r="E179" s="14">
        <v>3.9</v>
      </c>
      <c r="F179" s="106">
        <f t="shared" si="5"/>
        <v>2730</v>
      </c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</row>
    <row r="180" spans="1:88" ht="47.25" x14ac:dyDescent="0.25">
      <c r="A180" s="105">
        <v>9</v>
      </c>
      <c r="B180" s="44" t="s">
        <v>159</v>
      </c>
      <c r="C180" s="12" t="s">
        <v>35</v>
      </c>
      <c r="D180" s="14">
        <v>480</v>
      </c>
      <c r="E180" s="14">
        <v>2.75</v>
      </c>
      <c r="F180" s="106">
        <f t="shared" si="5"/>
        <v>1320</v>
      </c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</row>
    <row r="181" spans="1:88" ht="47.25" x14ac:dyDescent="0.25">
      <c r="A181" s="105">
        <v>10</v>
      </c>
      <c r="B181" s="44" t="s">
        <v>160</v>
      </c>
      <c r="C181" s="12" t="s">
        <v>35</v>
      </c>
      <c r="D181" s="14">
        <v>50</v>
      </c>
      <c r="E181" s="14">
        <v>3.9</v>
      </c>
      <c r="F181" s="106">
        <f t="shared" si="5"/>
        <v>195</v>
      </c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</row>
    <row r="182" spans="1:88" x14ac:dyDescent="0.25">
      <c r="A182" s="105">
        <v>11</v>
      </c>
      <c r="B182" s="44" t="s">
        <v>161</v>
      </c>
      <c r="C182" s="12" t="s">
        <v>21</v>
      </c>
      <c r="D182" s="14">
        <v>31</v>
      </c>
      <c r="E182" s="27">
        <v>2.39</v>
      </c>
      <c r="F182" s="106">
        <f t="shared" si="5"/>
        <v>74.09</v>
      </c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</row>
    <row r="183" spans="1:88" x14ac:dyDescent="0.25">
      <c r="A183" s="105">
        <v>12</v>
      </c>
      <c r="B183" s="44" t="s">
        <v>162</v>
      </c>
      <c r="C183" s="12" t="s">
        <v>21</v>
      </c>
      <c r="D183" s="14">
        <v>30</v>
      </c>
      <c r="E183" s="14">
        <v>2.79</v>
      </c>
      <c r="F183" s="106">
        <f t="shared" si="5"/>
        <v>83.7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</row>
    <row r="184" spans="1:88" ht="31.5" x14ac:dyDescent="0.25">
      <c r="A184" s="105">
        <v>13</v>
      </c>
      <c r="B184" s="44" t="s">
        <v>163</v>
      </c>
      <c r="C184" s="12" t="s">
        <v>21</v>
      </c>
      <c r="D184" s="14">
        <v>0</v>
      </c>
      <c r="E184" s="14">
        <v>4.68</v>
      </c>
      <c r="F184" s="106">
        <f t="shared" si="5"/>
        <v>0</v>
      </c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</row>
    <row r="185" spans="1:88" x14ac:dyDescent="0.25">
      <c r="A185" s="105"/>
      <c r="B185" s="222" t="s">
        <v>164</v>
      </c>
      <c r="C185" s="45"/>
      <c r="D185" s="7"/>
      <c r="E185" s="14"/>
      <c r="F185" s="106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</row>
    <row r="186" spans="1:88" ht="31.5" x14ac:dyDescent="0.25">
      <c r="A186" s="105">
        <v>1</v>
      </c>
      <c r="B186" s="44" t="s">
        <v>165</v>
      </c>
      <c r="C186" s="12" t="s">
        <v>21</v>
      </c>
      <c r="D186" s="14">
        <v>0</v>
      </c>
      <c r="E186" s="27">
        <v>10</v>
      </c>
      <c r="F186" s="106">
        <f t="shared" si="5"/>
        <v>0</v>
      </c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</row>
    <row r="187" spans="1:88" ht="63" x14ac:dyDescent="0.25">
      <c r="A187" s="105">
        <v>2</v>
      </c>
      <c r="B187" s="44" t="s">
        <v>166</v>
      </c>
      <c r="C187" s="12" t="s">
        <v>21</v>
      </c>
      <c r="D187" s="14">
        <v>0</v>
      </c>
      <c r="E187" s="27">
        <v>168.3</v>
      </c>
      <c r="F187" s="106">
        <f t="shared" si="5"/>
        <v>0</v>
      </c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</row>
    <row r="188" spans="1:88" ht="47.25" x14ac:dyDescent="0.25">
      <c r="A188" s="105">
        <v>3</v>
      </c>
      <c r="B188" s="44" t="s">
        <v>167</v>
      </c>
      <c r="C188" s="12" t="s">
        <v>35</v>
      </c>
      <c r="D188" s="14">
        <v>500</v>
      </c>
      <c r="E188" s="27">
        <v>4.92</v>
      </c>
      <c r="F188" s="106">
        <f t="shared" si="5"/>
        <v>2460</v>
      </c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</row>
    <row r="189" spans="1:88" ht="31.5" x14ac:dyDescent="0.25">
      <c r="A189" s="105">
        <v>4</v>
      </c>
      <c r="B189" s="44" t="s">
        <v>168</v>
      </c>
      <c r="C189" s="12" t="s">
        <v>35</v>
      </c>
      <c r="D189" s="14">
        <v>30</v>
      </c>
      <c r="E189" s="27">
        <v>8.9600000000000009</v>
      </c>
      <c r="F189" s="106">
        <f t="shared" si="5"/>
        <v>268.8</v>
      </c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</row>
    <row r="190" spans="1:88" ht="47.25" x14ac:dyDescent="0.25">
      <c r="A190" s="105">
        <v>5</v>
      </c>
      <c r="B190" s="44" t="s">
        <v>169</v>
      </c>
      <c r="C190" s="12" t="s">
        <v>35</v>
      </c>
      <c r="D190" s="14">
        <v>260</v>
      </c>
      <c r="E190" s="27">
        <v>3.26</v>
      </c>
      <c r="F190" s="106">
        <f t="shared" si="5"/>
        <v>847.6</v>
      </c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</row>
    <row r="191" spans="1:88" ht="47.25" x14ac:dyDescent="0.25">
      <c r="A191" s="105">
        <v>6</v>
      </c>
      <c r="B191" s="44" t="s">
        <v>170</v>
      </c>
      <c r="C191" s="12" t="s">
        <v>35</v>
      </c>
      <c r="D191" s="14">
        <v>0</v>
      </c>
      <c r="E191" s="27">
        <v>29.17</v>
      </c>
      <c r="F191" s="106">
        <f t="shared" si="5"/>
        <v>0</v>
      </c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</row>
    <row r="192" spans="1:88" x14ac:dyDescent="0.25">
      <c r="A192" s="105"/>
      <c r="B192" s="222" t="s">
        <v>171</v>
      </c>
      <c r="C192" s="12"/>
      <c r="D192" s="14"/>
      <c r="E192" s="27"/>
      <c r="F192" s="10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</row>
    <row r="193" spans="1:88" ht="94.5" x14ac:dyDescent="0.25">
      <c r="A193" s="105">
        <v>1</v>
      </c>
      <c r="B193" s="43" t="s">
        <v>172</v>
      </c>
      <c r="C193" s="46" t="s">
        <v>21</v>
      </c>
      <c r="D193" s="14">
        <v>0</v>
      </c>
      <c r="E193" s="27">
        <v>6013.92</v>
      </c>
      <c r="F193" s="106">
        <f t="shared" si="5"/>
        <v>0</v>
      </c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</row>
    <row r="194" spans="1:88" ht="47.25" x14ac:dyDescent="0.25">
      <c r="A194" s="105">
        <v>2</v>
      </c>
      <c r="B194" s="44" t="s">
        <v>173</v>
      </c>
      <c r="C194" s="46" t="s">
        <v>35</v>
      </c>
      <c r="D194" s="14">
        <v>0</v>
      </c>
      <c r="E194" s="27">
        <v>47.9</v>
      </c>
      <c r="F194" s="106">
        <f t="shared" si="5"/>
        <v>0</v>
      </c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</row>
    <row r="195" spans="1:88" x14ac:dyDescent="0.25">
      <c r="A195" s="105"/>
      <c r="B195" s="222" t="s">
        <v>174</v>
      </c>
      <c r="C195" s="46"/>
      <c r="D195" s="14"/>
      <c r="E195" s="27"/>
      <c r="F195" s="10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</row>
    <row r="196" spans="1:88" ht="31.5" x14ac:dyDescent="0.25">
      <c r="A196" s="105"/>
      <c r="B196" s="222" t="s">
        <v>175</v>
      </c>
      <c r="C196" s="45"/>
      <c r="D196" s="7"/>
      <c r="E196" s="27"/>
      <c r="F196" s="10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</row>
    <row r="197" spans="1:88" ht="47.25" x14ac:dyDescent="0.25">
      <c r="A197" s="105">
        <v>1</v>
      </c>
      <c r="B197" s="44" t="s">
        <v>176</v>
      </c>
      <c r="C197" s="12" t="s">
        <v>35</v>
      </c>
      <c r="D197" s="228">
        <v>300</v>
      </c>
      <c r="E197" s="27">
        <v>3.96</v>
      </c>
      <c r="F197" s="106">
        <f t="shared" si="5"/>
        <v>1188</v>
      </c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</row>
    <row r="198" spans="1:88" ht="31.5" x14ac:dyDescent="0.25">
      <c r="A198" s="105">
        <v>2</v>
      </c>
      <c r="B198" s="44" t="s">
        <v>177</v>
      </c>
      <c r="C198" s="12" t="s">
        <v>35</v>
      </c>
      <c r="D198" s="14">
        <v>300</v>
      </c>
      <c r="E198" s="14">
        <v>2.4500000000000002</v>
      </c>
      <c r="F198" s="106">
        <f t="shared" si="5"/>
        <v>735</v>
      </c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</row>
    <row r="199" spans="1:88" ht="31.5" x14ac:dyDescent="0.25">
      <c r="A199" s="105">
        <v>3</v>
      </c>
      <c r="B199" s="44" t="s">
        <v>178</v>
      </c>
      <c r="C199" s="12" t="s">
        <v>21</v>
      </c>
      <c r="D199" s="14">
        <v>0</v>
      </c>
      <c r="E199" s="14">
        <v>19.3</v>
      </c>
      <c r="F199" s="106">
        <f t="shared" si="5"/>
        <v>0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</row>
    <row r="200" spans="1:88" ht="47.25" x14ac:dyDescent="0.25">
      <c r="A200" s="105">
        <v>4</v>
      </c>
      <c r="B200" s="44" t="s">
        <v>179</v>
      </c>
      <c r="C200" s="12" t="s">
        <v>21</v>
      </c>
      <c r="D200" s="14">
        <v>0</v>
      </c>
      <c r="E200" s="27">
        <v>2.92</v>
      </c>
      <c r="F200" s="106">
        <f t="shared" si="5"/>
        <v>0</v>
      </c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</row>
    <row r="201" spans="1:88" x14ac:dyDescent="0.25">
      <c r="A201" s="105">
        <v>5</v>
      </c>
      <c r="B201" s="44" t="s">
        <v>180</v>
      </c>
      <c r="C201" s="12" t="s">
        <v>21</v>
      </c>
      <c r="D201" s="14">
        <v>0</v>
      </c>
      <c r="E201" s="27">
        <v>17.05</v>
      </c>
      <c r="F201" s="106">
        <f t="shared" si="5"/>
        <v>0</v>
      </c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</row>
    <row r="202" spans="1:88" x14ac:dyDescent="0.25">
      <c r="A202" s="105"/>
      <c r="B202" s="222" t="s">
        <v>181</v>
      </c>
      <c r="C202" s="45"/>
      <c r="D202" s="7"/>
      <c r="E202" s="14"/>
      <c r="F202" s="10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</row>
    <row r="203" spans="1:88" ht="47.25" x14ac:dyDescent="0.25">
      <c r="A203" s="105">
        <v>1</v>
      </c>
      <c r="B203" s="13" t="s">
        <v>182</v>
      </c>
      <c r="C203" s="12" t="s">
        <v>21</v>
      </c>
      <c r="D203" s="47">
        <v>0</v>
      </c>
      <c r="E203" s="14">
        <v>1354.56</v>
      </c>
      <c r="F203" s="106">
        <f t="shared" si="5"/>
        <v>0</v>
      </c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</row>
    <row r="204" spans="1:88" ht="31.5" x14ac:dyDescent="0.25">
      <c r="A204" s="105">
        <v>2</v>
      </c>
      <c r="B204" s="13" t="s">
        <v>183</v>
      </c>
      <c r="C204" s="12" t="s">
        <v>10</v>
      </c>
      <c r="D204" s="47">
        <v>0</v>
      </c>
      <c r="E204" s="14">
        <v>51.39</v>
      </c>
      <c r="F204" s="106">
        <f t="shared" si="5"/>
        <v>0</v>
      </c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</row>
    <row r="205" spans="1:88" ht="31.5" x14ac:dyDescent="0.25">
      <c r="A205" s="105">
        <v>3</v>
      </c>
      <c r="B205" s="13" t="s">
        <v>185</v>
      </c>
      <c r="C205" s="12" t="s">
        <v>21</v>
      </c>
      <c r="D205" s="47">
        <v>0</v>
      </c>
      <c r="E205" s="14">
        <v>40.950000000000003</v>
      </c>
      <c r="F205" s="106">
        <f t="shared" si="5"/>
        <v>0</v>
      </c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</row>
    <row r="206" spans="1:88" ht="31.5" x14ac:dyDescent="0.25">
      <c r="A206" s="105">
        <v>4</v>
      </c>
      <c r="B206" s="13" t="s">
        <v>186</v>
      </c>
      <c r="C206" s="12" t="s">
        <v>21</v>
      </c>
      <c r="D206" s="47">
        <v>0</v>
      </c>
      <c r="E206" s="14">
        <v>2.2999999999999998</v>
      </c>
      <c r="F206" s="106">
        <f t="shared" si="5"/>
        <v>0</v>
      </c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</row>
    <row r="207" spans="1:88" ht="31.5" x14ac:dyDescent="0.25">
      <c r="A207" s="105">
        <v>5</v>
      </c>
      <c r="B207" s="13" t="s">
        <v>187</v>
      </c>
      <c r="C207" s="12" t="s">
        <v>21</v>
      </c>
      <c r="D207" s="47">
        <v>0</v>
      </c>
      <c r="E207" s="14">
        <v>2.2999999999999998</v>
      </c>
      <c r="F207" s="106">
        <f t="shared" si="5"/>
        <v>0</v>
      </c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</row>
    <row r="208" spans="1:88" ht="31.5" x14ac:dyDescent="0.25">
      <c r="A208" s="105">
        <v>6</v>
      </c>
      <c r="B208" s="13" t="s">
        <v>189</v>
      </c>
      <c r="C208" s="12" t="s">
        <v>21</v>
      </c>
      <c r="D208" s="47">
        <v>0</v>
      </c>
      <c r="E208" s="14">
        <v>272.31</v>
      </c>
      <c r="F208" s="106">
        <f t="shared" si="5"/>
        <v>0</v>
      </c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</row>
    <row r="209" spans="1:88" ht="47.25" x14ac:dyDescent="0.25">
      <c r="A209" s="105">
        <v>7</v>
      </c>
      <c r="B209" s="13" t="s">
        <v>190</v>
      </c>
      <c r="C209" s="12" t="s">
        <v>10</v>
      </c>
      <c r="D209" s="47">
        <v>0</v>
      </c>
      <c r="E209" s="14">
        <v>55.09</v>
      </c>
      <c r="F209" s="106">
        <f t="shared" si="5"/>
        <v>0</v>
      </c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</row>
    <row r="210" spans="1:88" ht="31.5" x14ac:dyDescent="0.25">
      <c r="A210" s="105">
        <v>8</v>
      </c>
      <c r="B210" s="13" t="s">
        <v>191</v>
      </c>
      <c r="C210" s="12" t="s">
        <v>10</v>
      </c>
      <c r="D210" s="47">
        <v>0</v>
      </c>
      <c r="E210" s="27">
        <v>61.37</v>
      </c>
      <c r="F210" s="106">
        <f t="shared" si="5"/>
        <v>0</v>
      </c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</row>
    <row r="211" spans="1:88" ht="47.25" x14ac:dyDescent="0.25">
      <c r="A211" s="105">
        <v>9</v>
      </c>
      <c r="B211" s="13" t="s">
        <v>192</v>
      </c>
      <c r="C211" s="12" t="s">
        <v>10</v>
      </c>
      <c r="D211" s="47">
        <v>0</v>
      </c>
      <c r="E211" s="27">
        <v>20.53</v>
      </c>
      <c r="F211" s="106">
        <f t="shared" si="5"/>
        <v>0</v>
      </c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</row>
    <row r="212" spans="1:88" x14ac:dyDescent="0.25">
      <c r="A212" s="105"/>
      <c r="B212" s="25" t="s">
        <v>193</v>
      </c>
      <c r="C212" s="48"/>
      <c r="D212" s="14"/>
      <c r="E212" s="27"/>
      <c r="F212" s="10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</row>
    <row r="213" spans="1:88" ht="31.5" x14ac:dyDescent="0.25">
      <c r="A213" s="105">
        <v>1</v>
      </c>
      <c r="B213" s="13" t="s">
        <v>194</v>
      </c>
      <c r="C213" s="12" t="s">
        <v>21</v>
      </c>
      <c r="D213" s="14">
        <v>1</v>
      </c>
      <c r="E213" s="14">
        <v>34.36</v>
      </c>
      <c r="F213" s="106">
        <f t="shared" si="5"/>
        <v>34.36</v>
      </c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</row>
    <row r="214" spans="1:88" ht="31.5" x14ac:dyDescent="0.25">
      <c r="A214" s="105">
        <v>2</v>
      </c>
      <c r="B214" s="13" t="s">
        <v>195</v>
      </c>
      <c r="C214" s="12" t="s">
        <v>21</v>
      </c>
      <c r="D214" s="14">
        <v>1</v>
      </c>
      <c r="E214" s="14">
        <v>34.36</v>
      </c>
      <c r="F214" s="106">
        <f t="shared" si="5"/>
        <v>34.36</v>
      </c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</row>
    <row r="215" spans="1:88" x14ac:dyDescent="0.25">
      <c r="A215" s="105">
        <v>3</v>
      </c>
      <c r="B215" s="13" t="s">
        <v>196</v>
      </c>
      <c r="C215" s="12" t="s">
        <v>35</v>
      </c>
      <c r="D215" s="14">
        <v>1</v>
      </c>
      <c r="E215" s="14">
        <v>1.18</v>
      </c>
      <c r="F215" s="106">
        <f t="shared" si="5"/>
        <v>1.18</v>
      </c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</row>
    <row r="216" spans="1:88" x14ac:dyDescent="0.25">
      <c r="A216" s="120"/>
      <c r="B216" s="222" t="s">
        <v>197</v>
      </c>
      <c r="C216" s="45"/>
      <c r="D216" s="7"/>
      <c r="E216" s="14"/>
      <c r="F216" s="106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9"/>
      <c r="AN216" s="49"/>
      <c r="AO216" s="49"/>
      <c r="AP216" s="49"/>
      <c r="AQ216" s="49"/>
      <c r="AR216" s="49"/>
      <c r="AS216" s="49"/>
      <c r="AT216" s="49"/>
      <c r="AU216" s="49"/>
      <c r="AV216" s="49"/>
      <c r="AW216" s="49"/>
      <c r="AX216" s="49"/>
      <c r="AY216" s="49"/>
      <c r="AZ216" s="49"/>
      <c r="BA216" s="49"/>
      <c r="BB216" s="49"/>
      <c r="BC216" s="49"/>
      <c r="BD216" s="49"/>
      <c r="BE216" s="49"/>
      <c r="BF216" s="49"/>
      <c r="BG216" s="49"/>
      <c r="BH216" s="49"/>
      <c r="BI216" s="49"/>
      <c r="BJ216" s="49"/>
      <c r="BK216" s="49"/>
      <c r="BL216" s="49"/>
      <c r="BM216" s="49"/>
      <c r="BN216" s="49"/>
      <c r="BO216" s="49"/>
      <c r="BP216" s="49"/>
      <c r="BQ216" s="49"/>
      <c r="BR216" s="49"/>
      <c r="BS216" s="49"/>
      <c r="BT216" s="49"/>
      <c r="BU216" s="49"/>
      <c r="BV216" s="49"/>
      <c r="BW216" s="49"/>
      <c r="BX216" s="49"/>
      <c r="BY216" s="49"/>
      <c r="BZ216" s="49"/>
      <c r="CA216" s="49"/>
      <c r="CB216" s="49"/>
      <c r="CC216" s="49"/>
      <c r="CD216" s="49"/>
      <c r="CE216" s="49"/>
      <c r="CF216" s="49"/>
      <c r="CG216" s="49"/>
      <c r="CH216" s="49"/>
      <c r="CI216" s="49"/>
      <c r="CJ216" s="49"/>
    </row>
    <row r="217" spans="1:88" ht="31.5" x14ac:dyDescent="0.25">
      <c r="A217" s="105">
        <v>1</v>
      </c>
      <c r="B217" s="13" t="s">
        <v>198</v>
      </c>
      <c r="C217" s="12" t="s">
        <v>10</v>
      </c>
      <c r="D217" s="14">
        <v>0</v>
      </c>
      <c r="E217" s="14">
        <v>51.05</v>
      </c>
      <c r="F217" s="106">
        <f t="shared" si="5"/>
        <v>0</v>
      </c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  <c r="AK217" s="49"/>
      <c r="AL217" s="49"/>
      <c r="AM217" s="49"/>
      <c r="AN217" s="49"/>
      <c r="AO217" s="49"/>
      <c r="AP217" s="49"/>
      <c r="AQ217" s="49"/>
      <c r="AR217" s="49"/>
      <c r="AS217" s="49"/>
      <c r="AT217" s="49"/>
      <c r="AU217" s="49"/>
      <c r="AV217" s="49"/>
      <c r="AW217" s="49"/>
      <c r="AX217" s="49"/>
      <c r="AY217" s="49"/>
      <c r="AZ217" s="49"/>
      <c r="BA217" s="49"/>
      <c r="BB217" s="49"/>
      <c r="BC217" s="49"/>
      <c r="BD217" s="49"/>
      <c r="BE217" s="49"/>
      <c r="BF217" s="49"/>
      <c r="BG217" s="49"/>
      <c r="BH217" s="49"/>
      <c r="BI217" s="49"/>
      <c r="BJ217" s="49"/>
      <c r="BK217" s="49"/>
      <c r="BL217" s="49"/>
      <c r="BM217" s="49"/>
      <c r="BN217" s="49"/>
      <c r="BO217" s="49"/>
      <c r="BP217" s="49"/>
      <c r="BQ217" s="49"/>
      <c r="BR217" s="49"/>
      <c r="BS217" s="49"/>
      <c r="BT217" s="49"/>
      <c r="BU217" s="49"/>
      <c r="BV217" s="49"/>
      <c r="BW217" s="49"/>
      <c r="BX217" s="49"/>
      <c r="BY217" s="49"/>
      <c r="BZ217" s="49"/>
      <c r="CA217" s="49"/>
      <c r="CB217" s="49"/>
      <c r="CC217" s="49"/>
      <c r="CD217" s="49"/>
      <c r="CE217" s="49"/>
      <c r="CF217" s="49"/>
      <c r="CG217" s="49"/>
      <c r="CH217" s="49"/>
      <c r="CI217" s="49"/>
      <c r="CJ217" s="49"/>
    </row>
    <row r="218" spans="1:88" ht="31.5" x14ac:dyDescent="0.25">
      <c r="A218" s="105">
        <v>2</v>
      </c>
      <c r="B218" s="13" t="s">
        <v>199</v>
      </c>
      <c r="C218" s="12" t="s">
        <v>10</v>
      </c>
      <c r="D218" s="14">
        <v>0</v>
      </c>
      <c r="E218" s="14">
        <v>55.99</v>
      </c>
      <c r="F218" s="106">
        <f t="shared" si="5"/>
        <v>0</v>
      </c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  <c r="AK218" s="49"/>
      <c r="AL218" s="49"/>
      <c r="AM218" s="49"/>
      <c r="AN218" s="49"/>
      <c r="AO218" s="49"/>
      <c r="AP218" s="49"/>
      <c r="AQ218" s="49"/>
      <c r="AR218" s="49"/>
      <c r="AS218" s="49"/>
      <c r="AT218" s="49"/>
      <c r="AU218" s="49"/>
      <c r="AV218" s="49"/>
      <c r="AW218" s="49"/>
      <c r="AX218" s="49"/>
      <c r="AY218" s="49"/>
      <c r="AZ218" s="49"/>
      <c r="BA218" s="49"/>
      <c r="BB218" s="49"/>
      <c r="BC218" s="49"/>
      <c r="BD218" s="49"/>
      <c r="BE218" s="49"/>
      <c r="BF218" s="49"/>
      <c r="BG218" s="49"/>
      <c r="BH218" s="49"/>
      <c r="BI218" s="49"/>
      <c r="BJ218" s="49"/>
      <c r="BK218" s="49"/>
      <c r="BL218" s="49"/>
      <c r="BM218" s="49"/>
      <c r="BN218" s="49"/>
      <c r="BO218" s="49"/>
      <c r="BP218" s="49"/>
      <c r="BQ218" s="49"/>
      <c r="BR218" s="49"/>
      <c r="BS218" s="49"/>
      <c r="BT218" s="49"/>
      <c r="BU218" s="49"/>
      <c r="BV218" s="49"/>
      <c r="BW218" s="49"/>
      <c r="BX218" s="49"/>
      <c r="BY218" s="49"/>
      <c r="BZ218" s="49"/>
      <c r="CA218" s="49"/>
      <c r="CB218" s="49"/>
      <c r="CC218" s="49"/>
      <c r="CD218" s="49"/>
      <c r="CE218" s="49"/>
      <c r="CF218" s="49"/>
      <c r="CG218" s="49"/>
      <c r="CH218" s="49"/>
      <c r="CI218" s="49"/>
      <c r="CJ218" s="49"/>
    </row>
    <row r="219" spans="1:88" ht="31.5" x14ac:dyDescent="0.25">
      <c r="A219" s="105">
        <v>3</v>
      </c>
      <c r="B219" s="13" t="s">
        <v>200</v>
      </c>
      <c r="C219" s="12" t="s">
        <v>10</v>
      </c>
      <c r="D219" s="14">
        <v>0</v>
      </c>
      <c r="E219" s="252">
        <v>32.65</v>
      </c>
      <c r="F219" s="106">
        <f t="shared" si="5"/>
        <v>0</v>
      </c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  <c r="AK219" s="49"/>
      <c r="AL219" s="49"/>
      <c r="AM219" s="49"/>
      <c r="AN219" s="49"/>
      <c r="AO219" s="49"/>
      <c r="AP219" s="49"/>
      <c r="AQ219" s="49"/>
      <c r="AR219" s="49"/>
      <c r="AS219" s="49"/>
      <c r="AT219" s="49"/>
      <c r="AU219" s="49"/>
      <c r="AV219" s="49"/>
      <c r="AW219" s="49"/>
      <c r="AX219" s="49"/>
      <c r="AY219" s="49"/>
      <c r="AZ219" s="49"/>
      <c r="BA219" s="49"/>
      <c r="BB219" s="49"/>
      <c r="BC219" s="49"/>
      <c r="BD219" s="49"/>
      <c r="BE219" s="49"/>
      <c r="BF219" s="49"/>
      <c r="BG219" s="49"/>
      <c r="BH219" s="49"/>
      <c r="BI219" s="49"/>
      <c r="BJ219" s="49"/>
      <c r="BK219" s="49"/>
      <c r="BL219" s="49"/>
      <c r="BM219" s="49"/>
      <c r="BN219" s="49"/>
      <c r="BO219" s="49"/>
      <c r="BP219" s="49"/>
      <c r="BQ219" s="49"/>
      <c r="BR219" s="49"/>
      <c r="BS219" s="49"/>
      <c r="BT219" s="49"/>
      <c r="BU219" s="49"/>
      <c r="BV219" s="49"/>
      <c r="BW219" s="49"/>
      <c r="BX219" s="49"/>
      <c r="BY219" s="49"/>
      <c r="BZ219" s="49"/>
      <c r="CA219" s="49"/>
      <c r="CB219" s="49"/>
      <c r="CC219" s="49"/>
      <c r="CD219" s="49"/>
      <c r="CE219" s="49"/>
      <c r="CF219" s="49"/>
      <c r="CG219" s="49"/>
      <c r="CH219" s="49"/>
      <c r="CI219" s="49"/>
      <c r="CJ219" s="49"/>
    </row>
    <row r="220" spans="1:88" ht="31.5" x14ac:dyDescent="0.25">
      <c r="A220" s="105">
        <v>4</v>
      </c>
      <c r="B220" s="13" t="s">
        <v>201</v>
      </c>
      <c r="C220" s="12" t="s">
        <v>10</v>
      </c>
      <c r="D220" s="14">
        <v>0</v>
      </c>
      <c r="E220" s="252">
        <v>91.39</v>
      </c>
      <c r="F220" s="106">
        <f t="shared" si="5"/>
        <v>0</v>
      </c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49"/>
      <c r="AJ220" s="49"/>
      <c r="AK220" s="49"/>
      <c r="AL220" s="49"/>
      <c r="AM220" s="49"/>
      <c r="AN220" s="49"/>
      <c r="AO220" s="49"/>
      <c r="AP220" s="49"/>
      <c r="AQ220" s="49"/>
      <c r="AR220" s="49"/>
      <c r="AS220" s="49"/>
      <c r="AT220" s="49"/>
      <c r="AU220" s="49"/>
      <c r="AV220" s="49"/>
      <c r="AW220" s="49"/>
      <c r="AX220" s="49"/>
      <c r="AY220" s="49"/>
      <c r="AZ220" s="49"/>
      <c r="BA220" s="49"/>
      <c r="BB220" s="49"/>
      <c r="BC220" s="49"/>
      <c r="BD220" s="49"/>
      <c r="BE220" s="49"/>
      <c r="BF220" s="49"/>
      <c r="BG220" s="49"/>
      <c r="BH220" s="49"/>
      <c r="BI220" s="49"/>
      <c r="BJ220" s="49"/>
      <c r="BK220" s="49"/>
      <c r="BL220" s="49"/>
      <c r="BM220" s="49"/>
      <c r="BN220" s="49"/>
      <c r="BO220" s="49"/>
      <c r="BP220" s="49"/>
      <c r="BQ220" s="49"/>
      <c r="BR220" s="49"/>
      <c r="BS220" s="49"/>
      <c r="BT220" s="49"/>
      <c r="BU220" s="49"/>
      <c r="BV220" s="49"/>
      <c r="BW220" s="49"/>
      <c r="BX220" s="49"/>
      <c r="BY220" s="49"/>
      <c r="BZ220" s="49"/>
      <c r="CA220" s="49"/>
      <c r="CB220" s="49"/>
      <c r="CC220" s="49"/>
      <c r="CD220" s="49"/>
      <c r="CE220" s="49"/>
      <c r="CF220" s="49"/>
      <c r="CG220" s="49"/>
      <c r="CH220" s="49"/>
      <c r="CI220" s="49"/>
      <c r="CJ220" s="49"/>
    </row>
    <row r="221" spans="1:88" ht="31.5" x14ac:dyDescent="0.25">
      <c r="A221" s="105">
        <v>5</v>
      </c>
      <c r="B221" s="13" t="s">
        <v>202</v>
      </c>
      <c r="C221" s="12" t="s">
        <v>10</v>
      </c>
      <c r="D221" s="14">
        <v>0</v>
      </c>
      <c r="E221" s="14">
        <v>127.5</v>
      </c>
      <c r="F221" s="106">
        <f t="shared" si="5"/>
        <v>0</v>
      </c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49"/>
      <c r="AJ221" s="49"/>
      <c r="AK221" s="49"/>
      <c r="AL221" s="49"/>
      <c r="AM221" s="49"/>
      <c r="AN221" s="49"/>
      <c r="AO221" s="49"/>
      <c r="AP221" s="49"/>
      <c r="AQ221" s="49"/>
      <c r="AR221" s="49"/>
      <c r="AS221" s="49"/>
      <c r="AT221" s="49"/>
      <c r="AU221" s="49"/>
      <c r="AV221" s="49"/>
      <c r="AW221" s="49"/>
      <c r="AX221" s="49"/>
      <c r="AY221" s="49"/>
      <c r="AZ221" s="49"/>
      <c r="BA221" s="49"/>
      <c r="BB221" s="49"/>
      <c r="BC221" s="49"/>
      <c r="BD221" s="49"/>
      <c r="BE221" s="49"/>
      <c r="BF221" s="49"/>
      <c r="BG221" s="49"/>
      <c r="BH221" s="49"/>
      <c r="BI221" s="49"/>
      <c r="BJ221" s="49"/>
      <c r="BK221" s="49"/>
      <c r="BL221" s="49"/>
      <c r="BM221" s="49"/>
      <c r="BN221" s="49"/>
      <c r="BO221" s="49"/>
      <c r="BP221" s="49"/>
      <c r="BQ221" s="49"/>
      <c r="BR221" s="49"/>
      <c r="BS221" s="49"/>
      <c r="BT221" s="49"/>
      <c r="BU221" s="49"/>
      <c r="BV221" s="49"/>
      <c r="BW221" s="49"/>
      <c r="BX221" s="49"/>
      <c r="BY221" s="49"/>
      <c r="BZ221" s="49"/>
      <c r="CA221" s="49"/>
      <c r="CB221" s="49"/>
      <c r="CC221" s="49"/>
      <c r="CD221" s="49"/>
      <c r="CE221" s="49"/>
      <c r="CF221" s="49"/>
      <c r="CG221" s="49"/>
      <c r="CH221" s="49"/>
      <c r="CI221" s="49"/>
      <c r="CJ221" s="49"/>
    </row>
    <row r="222" spans="1:88" ht="31.5" x14ac:dyDescent="0.25">
      <c r="A222" s="105">
        <v>6</v>
      </c>
      <c r="B222" s="13" t="s">
        <v>203</v>
      </c>
      <c r="C222" s="12" t="s">
        <v>35</v>
      </c>
      <c r="D222" s="14">
        <v>0</v>
      </c>
      <c r="E222" s="14">
        <v>4.05</v>
      </c>
      <c r="F222" s="106">
        <f t="shared" si="5"/>
        <v>0</v>
      </c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  <c r="AK222" s="49"/>
      <c r="AL222" s="49"/>
      <c r="AM222" s="49"/>
      <c r="AN222" s="49"/>
      <c r="AO222" s="49"/>
      <c r="AP222" s="49"/>
      <c r="AQ222" s="49"/>
      <c r="AR222" s="49"/>
      <c r="AS222" s="49"/>
      <c r="AT222" s="49"/>
      <c r="AU222" s="49"/>
      <c r="AV222" s="49"/>
      <c r="AW222" s="49"/>
      <c r="AX222" s="49"/>
      <c r="AY222" s="49"/>
      <c r="AZ222" s="49"/>
      <c r="BA222" s="49"/>
      <c r="BB222" s="49"/>
      <c r="BC222" s="49"/>
      <c r="BD222" s="49"/>
      <c r="BE222" s="49"/>
      <c r="BF222" s="49"/>
      <c r="BG222" s="49"/>
      <c r="BH222" s="49"/>
      <c r="BI222" s="49"/>
      <c r="BJ222" s="49"/>
      <c r="BK222" s="49"/>
      <c r="BL222" s="49"/>
      <c r="BM222" s="49"/>
      <c r="BN222" s="49"/>
      <c r="BO222" s="49"/>
      <c r="BP222" s="49"/>
      <c r="BQ222" s="49"/>
      <c r="BR222" s="49"/>
      <c r="BS222" s="49"/>
      <c r="BT222" s="49"/>
      <c r="BU222" s="49"/>
      <c r="BV222" s="49"/>
      <c r="BW222" s="49"/>
      <c r="BX222" s="49"/>
      <c r="BY222" s="49"/>
      <c r="BZ222" s="49"/>
      <c r="CA222" s="49"/>
      <c r="CB222" s="49"/>
      <c r="CC222" s="49"/>
      <c r="CD222" s="49"/>
      <c r="CE222" s="49"/>
      <c r="CF222" s="49"/>
      <c r="CG222" s="49"/>
      <c r="CH222" s="49"/>
      <c r="CI222" s="49"/>
      <c r="CJ222" s="49"/>
    </row>
    <row r="223" spans="1:88" x14ac:dyDescent="0.25">
      <c r="A223" s="105">
        <v>7</v>
      </c>
      <c r="B223" s="13" t="s">
        <v>204</v>
      </c>
      <c r="C223" s="12" t="s">
        <v>35</v>
      </c>
      <c r="D223" s="14">
        <v>0</v>
      </c>
      <c r="E223" s="14">
        <v>3.9</v>
      </c>
      <c r="F223" s="106">
        <f t="shared" si="5"/>
        <v>0</v>
      </c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  <c r="AP223" s="52"/>
      <c r="AQ223" s="52"/>
      <c r="AR223" s="52"/>
      <c r="AS223" s="52"/>
      <c r="AT223" s="52"/>
      <c r="AU223" s="52"/>
      <c r="AV223" s="52"/>
      <c r="AW223" s="52"/>
      <c r="AX223" s="52"/>
      <c r="AY223" s="52"/>
      <c r="AZ223" s="52"/>
      <c r="BA223" s="52"/>
      <c r="BB223" s="52"/>
      <c r="BC223" s="52"/>
      <c r="BD223" s="52"/>
      <c r="BE223" s="52"/>
      <c r="BF223" s="52"/>
      <c r="BG223" s="52"/>
      <c r="BH223" s="52"/>
      <c r="BI223" s="52"/>
      <c r="BJ223" s="52"/>
      <c r="BK223" s="52"/>
      <c r="BL223" s="52"/>
      <c r="BM223" s="52"/>
      <c r="BN223" s="52"/>
      <c r="BO223" s="52"/>
      <c r="BP223" s="52"/>
      <c r="BQ223" s="52"/>
      <c r="BR223" s="52"/>
      <c r="BS223" s="52"/>
      <c r="BT223" s="52"/>
      <c r="BU223" s="52"/>
      <c r="BV223" s="52"/>
      <c r="BW223" s="52"/>
      <c r="BX223" s="52"/>
      <c r="BY223" s="52"/>
      <c r="BZ223" s="52"/>
      <c r="CA223" s="52"/>
      <c r="CB223" s="52"/>
      <c r="CC223" s="52"/>
      <c r="CD223" s="52"/>
      <c r="CE223" s="52"/>
      <c r="CF223" s="52"/>
      <c r="CG223" s="52"/>
      <c r="CH223" s="52"/>
      <c r="CI223" s="52"/>
      <c r="CJ223" s="52"/>
    </row>
    <row r="224" spans="1:88" x14ac:dyDescent="0.25">
      <c r="A224" s="105">
        <v>8</v>
      </c>
      <c r="B224" s="13" t="s">
        <v>205</v>
      </c>
      <c r="C224" s="12" t="s">
        <v>35</v>
      </c>
      <c r="D224" s="14">
        <v>0</v>
      </c>
      <c r="E224" s="14">
        <v>3.32</v>
      </c>
      <c r="F224" s="106">
        <f t="shared" si="5"/>
        <v>0</v>
      </c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  <c r="AP224" s="52"/>
      <c r="AQ224" s="52"/>
      <c r="AR224" s="52"/>
      <c r="AS224" s="52"/>
      <c r="AT224" s="52"/>
      <c r="AU224" s="52"/>
      <c r="AV224" s="52"/>
      <c r="AW224" s="52"/>
      <c r="AX224" s="52"/>
      <c r="AY224" s="52"/>
      <c r="AZ224" s="52"/>
      <c r="BA224" s="52"/>
      <c r="BB224" s="52"/>
      <c r="BC224" s="52"/>
      <c r="BD224" s="52"/>
      <c r="BE224" s="52"/>
      <c r="BF224" s="52"/>
      <c r="BG224" s="52"/>
      <c r="BH224" s="52"/>
      <c r="BI224" s="52"/>
      <c r="BJ224" s="52"/>
      <c r="BK224" s="52"/>
      <c r="BL224" s="52"/>
      <c r="BM224" s="52"/>
      <c r="BN224" s="52"/>
      <c r="BO224" s="52"/>
      <c r="BP224" s="52"/>
      <c r="BQ224" s="52"/>
      <c r="BR224" s="52"/>
      <c r="BS224" s="52"/>
      <c r="BT224" s="52"/>
      <c r="BU224" s="52"/>
      <c r="BV224" s="52"/>
      <c r="BW224" s="52"/>
      <c r="BX224" s="52"/>
      <c r="BY224" s="52"/>
      <c r="BZ224" s="52"/>
      <c r="CA224" s="52"/>
      <c r="CB224" s="52"/>
      <c r="CC224" s="52"/>
      <c r="CD224" s="52"/>
      <c r="CE224" s="52"/>
      <c r="CF224" s="52"/>
      <c r="CG224" s="52"/>
      <c r="CH224" s="52"/>
      <c r="CI224" s="52"/>
      <c r="CJ224" s="52"/>
    </row>
    <row r="225" spans="1:89" ht="31.5" x14ac:dyDescent="0.25">
      <c r="A225" s="105">
        <v>9</v>
      </c>
      <c r="B225" s="13" t="s">
        <v>206</v>
      </c>
      <c r="C225" s="12" t="s">
        <v>35</v>
      </c>
      <c r="D225" s="14">
        <v>0</v>
      </c>
      <c r="E225" s="14">
        <v>4.9000000000000004</v>
      </c>
      <c r="F225" s="106">
        <f t="shared" si="5"/>
        <v>0</v>
      </c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  <c r="BB225" s="54"/>
      <c r="BC225" s="54"/>
      <c r="BD225" s="54"/>
      <c r="BE225" s="54"/>
      <c r="BF225" s="54"/>
      <c r="BG225" s="54"/>
      <c r="BH225" s="54"/>
      <c r="BI225" s="54"/>
      <c r="BJ225" s="54"/>
      <c r="BK225" s="54"/>
      <c r="BL225" s="54"/>
      <c r="BM225" s="54"/>
      <c r="BN225" s="54"/>
      <c r="BO225" s="54"/>
      <c r="BP225" s="54"/>
      <c r="BQ225" s="54"/>
      <c r="BR225" s="54"/>
      <c r="BS225" s="54"/>
      <c r="BT225" s="54"/>
      <c r="BU225" s="54"/>
      <c r="BV225" s="54"/>
      <c r="BW225" s="54"/>
      <c r="BX225" s="54"/>
      <c r="BY225" s="54"/>
      <c r="BZ225" s="54"/>
      <c r="CA225" s="54"/>
      <c r="CB225" s="54"/>
      <c r="CC225" s="54"/>
      <c r="CD225" s="54"/>
      <c r="CE225" s="54"/>
      <c r="CF225" s="54"/>
      <c r="CG225" s="54"/>
      <c r="CH225" s="54"/>
      <c r="CI225" s="54"/>
      <c r="CJ225" s="54"/>
      <c r="CK225" s="54"/>
    </row>
    <row r="226" spans="1:89" x14ac:dyDescent="0.25">
      <c r="A226" s="105">
        <v>10</v>
      </c>
      <c r="B226" s="13" t="s">
        <v>207</v>
      </c>
      <c r="C226" s="12" t="s">
        <v>10</v>
      </c>
      <c r="D226" s="14">
        <v>0</v>
      </c>
      <c r="E226" s="14">
        <v>6.94</v>
      </c>
      <c r="F226" s="106">
        <f t="shared" si="5"/>
        <v>0</v>
      </c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49"/>
      <c r="AN226" s="49"/>
      <c r="AO226" s="49"/>
      <c r="AP226" s="49"/>
      <c r="AQ226" s="49"/>
      <c r="AR226" s="49"/>
      <c r="AS226" s="49"/>
      <c r="AT226" s="49"/>
      <c r="AU226" s="49"/>
      <c r="AV226" s="49"/>
      <c r="AW226" s="49"/>
      <c r="AX226" s="49"/>
      <c r="AY226" s="49"/>
      <c r="AZ226" s="49"/>
      <c r="BA226" s="49"/>
      <c r="BB226" s="49"/>
      <c r="BC226" s="49"/>
      <c r="BD226" s="49"/>
      <c r="BE226" s="49"/>
      <c r="BF226" s="49"/>
      <c r="BG226" s="49"/>
      <c r="BH226" s="49"/>
      <c r="BI226" s="49"/>
      <c r="BJ226" s="49"/>
      <c r="BK226" s="49"/>
      <c r="BL226" s="49"/>
      <c r="BM226" s="49"/>
      <c r="BN226" s="49"/>
      <c r="BO226" s="49"/>
      <c r="BP226" s="49"/>
      <c r="BQ226" s="49"/>
      <c r="BR226" s="49"/>
      <c r="BS226" s="49"/>
      <c r="BT226" s="49"/>
      <c r="BU226" s="49"/>
      <c r="BV226" s="49"/>
      <c r="BW226" s="49"/>
      <c r="BX226" s="49"/>
      <c r="BY226" s="49"/>
      <c r="BZ226" s="49"/>
      <c r="CA226" s="49"/>
      <c r="CB226" s="49"/>
      <c r="CC226" s="49"/>
      <c r="CD226" s="49"/>
      <c r="CE226" s="49"/>
      <c r="CF226" s="49"/>
      <c r="CG226" s="49"/>
      <c r="CH226" s="49"/>
      <c r="CI226" s="49"/>
      <c r="CJ226" s="49"/>
      <c r="CK226" s="49"/>
    </row>
    <row r="227" spans="1:89" x14ac:dyDescent="0.25">
      <c r="A227" s="105">
        <v>11</v>
      </c>
      <c r="B227" s="13" t="s">
        <v>208</v>
      </c>
      <c r="C227" s="12" t="s">
        <v>10</v>
      </c>
      <c r="D227" s="14">
        <v>0</v>
      </c>
      <c r="E227" s="248">
        <v>6.94</v>
      </c>
      <c r="F227" s="106">
        <f t="shared" si="5"/>
        <v>0</v>
      </c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49"/>
      <c r="AJ227" s="49"/>
      <c r="AK227" s="49"/>
      <c r="AL227" s="49"/>
      <c r="AM227" s="49"/>
      <c r="AN227" s="49"/>
      <c r="AO227" s="49"/>
      <c r="AP227" s="49"/>
      <c r="AQ227" s="49"/>
      <c r="AR227" s="49"/>
      <c r="AS227" s="49"/>
      <c r="AT227" s="49"/>
      <c r="AU227" s="49"/>
      <c r="AV227" s="49"/>
      <c r="AW227" s="49"/>
      <c r="AX227" s="49"/>
      <c r="AY227" s="49"/>
      <c r="AZ227" s="49"/>
      <c r="BA227" s="49"/>
      <c r="BB227" s="49"/>
      <c r="BC227" s="49"/>
      <c r="BD227" s="49"/>
      <c r="BE227" s="49"/>
      <c r="BF227" s="49"/>
      <c r="BG227" s="49"/>
      <c r="BH227" s="49"/>
      <c r="BI227" s="49"/>
      <c r="BJ227" s="49"/>
      <c r="BK227" s="49"/>
      <c r="BL227" s="49"/>
      <c r="BM227" s="49"/>
      <c r="BN227" s="49"/>
      <c r="BO227" s="49"/>
      <c r="BP227" s="49"/>
      <c r="BQ227" s="49"/>
      <c r="BR227" s="49"/>
      <c r="BS227" s="49"/>
      <c r="BT227" s="49"/>
      <c r="BU227" s="49"/>
      <c r="BV227" s="49"/>
      <c r="BW227" s="49"/>
      <c r="BX227" s="49"/>
      <c r="BY227" s="49"/>
      <c r="BZ227" s="49"/>
      <c r="CA227" s="49"/>
      <c r="CB227" s="49"/>
      <c r="CC227" s="49"/>
      <c r="CD227" s="49"/>
      <c r="CE227" s="49"/>
      <c r="CF227" s="49"/>
      <c r="CG227" s="49"/>
      <c r="CH227" s="49"/>
      <c r="CI227" s="49"/>
      <c r="CJ227" s="49"/>
      <c r="CK227" s="49"/>
    </row>
    <row r="228" spans="1:89" x14ac:dyDescent="0.25">
      <c r="A228" s="105">
        <v>12</v>
      </c>
      <c r="B228" s="13" t="s">
        <v>209</v>
      </c>
      <c r="C228" s="12" t="s">
        <v>10</v>
      </c>
      <c r="D228" s="14">
        <v>0</v>
      </c>
      <c r="E228" s="248">
        <v>6.94</v>
      </c>
      <c r="F228" s="106">
        <f t="shared" si="5"/>
        <v>0</v>
      </c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49"/>
      <c r="AJ228" s="49"/>
      <c r="AK228" s="49"/>
      <c r="AL228" s="49"/>
      <c r="AM228" s="49"/>
      <c r="AN228" s="49"/>
      <c r="AO228" s="49"/>
      <c r="AP228" s="49"/>
      <c r="AQ228" s="49"/>
      <c r="AR228" s="49"/>
      <c r="AS228" s="49"/>
      <c r="AT228" s="49"/>
      <c r="AU228" s="49"/>
      <c r="AV228" s="49"/>
      <c r="AW228" s="49"/>
      <c r="AX228" s="49"/>
      <c r="AY228" s="49"/>
      <c r="AZ228" s="49"/>
      <c r="BA228" s="49"/>
      <c r="BB228" s="49"/>
      <c r="BC228" s="49"/>
      <c r="BD228" s="49"/>
      <c r="BE228" s="49"/>
      <c r="BF228" s="49"/>
      <c r="BG228" s="49"/>
      <c r="BH228" s="49"/>
      <c r="BI228" s="49"/>
      <c r="BJ228" s="49"/>
      <c r="BK228" s="49"/>
      <c r="BL228" s="49"/>
      <c r="BM228" s="49"/>
      <c r="BN228" s="49"/>
      <c r="BO228" s="49"/>
      <c r="BP228" s="49"/>
      <c r="BQ228" s="49"/>
      <c r="BR228" s="49"/>
      <c r="BS228" s="49"/>
      <c r="BT228" s="49"/>
      <c r="BU228" s="49"/>
      <c r="BV228" s="49"/>
      <c r="BW228" s="49"/>
      <c r="BX228" s="49"/>
      <c r="BY228" s="49"/>
      <c r="BZ228" s="49"/>
      <c r="CA228" s="49"/>
      <c r="CB228" s="49"/>
      <c r="CC228" s="49"/>
      <c r="CD228" s="49"/>
      <c r="CE228" s="49"/>
      <c r="CF228" s="49"/>
      <c r="CG228" s="49"/>
      <c r="CH228" s="49"/>
      <c r="CI228" s="49"/>
      <c r="CJ228" s="49"/>
      <c r="CK228" s="49"/>
    </row>
    <row r="229" spans="1:89" ht="31.5" x14ac:dyDescent="0.25">
      <c r="A229" s="105">
        <v>13</v>
      </c>
      <c r="B229" s="13" t="s">
        <v>210</v>
      </c>
      <c r="C229" s="12" t="s">
        <v>10</v>
      </c>
      <c r="D229" s="14">
        <v>0</v>
      </c>
      <c r="E229" s="248">
        <v>191.76</v>
      </c>
      <c r="F229" s="106">
        <f t="shared" si="5"/>
        <v>0</v>
      </c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49"/>
      <c r="AJ229" s="49"/>
      <c r="AK229" s="49"/>
      <c r="AL229" s="49"/>
      <c r="AM229" s="49"/>
      <c r="AN229" s="49"/>
      <c r="AO229" s="49"/>
      <c r="AP229" s="49"/>
      <c r="AQ229" s="49"/>
      <c r="AR229" s="49"/>
      <c r="AS229" s="49"/>
      <c r="AT229" s="49"/>
      <c r="AU229" s="49"/>
      <c r="AV229" s="49"/>
      <c r="AW229" s="49"/>
      <c r="AX229" s="49"/>
      <c r="AY229" s="49"/>
      <c r="AZ229" s="49"/>
      <c r="BA229" s="49"/>
      <c r="BB229" s="49"/>
      <c r="BC229" s="49"/>
      <c r="BD229" s="49"/>
      <c r="BE229" s="49"/>
      <c r="BF229" s="49"/>
      <c r="BG229" s="49"/>
      <c r="BH229" s="49"/>
      <c r="BI229" s="49"/>
      <c r="BJ229" s="49"/>
      <c r="BK229" s="49"/>
      <c r="BL229" s="49"/>
      <c r="BM229" s="49"/>
      <c r="BN229" s="49"/>
      <c r="BO229" s="49"/>
      <c r="BP229" s="49"/>
      <c r="BQ229" s="49"/>
      <c r="BR229" s="49"/>
      <c r="BS229" s="49"/>
      <c r="BT229" s="49"/>
      <c r="BU229" s="49"/>
      <c r="BV229" s="49"/>
      <c r="BW229" s="49"/>
      <c r="BX229" s="49"/>
      <c r="BY229" s="49"/>
      <c r="BZ229" s="49"/>
      <c r="CA229" s="49"/>
      <c r="CB229" s="49"/>
      <c r="CC229" s="49"/>
      <c r="CD229" s="49"/>
      <c r="CE229" s="49"/>
      <c r="CF229" s="49"/>
      <c r="CG229" s="49"/>
      <c r="CH229" s="49"/>
      <c r="CI229" s="49"/>
      <c r="CJ229" s="49"/>
      <c r="CK229" s="49"/>
    </row>
    <row r="230" spans="1:89" ht="31.5" x14ac:dyDescent="0.25">
      <c r="A230" s="105">
        <v>14</v>
      </c>
      <c r="B230" s="13" t="s">
        <v>211</v>
      </c>
      <c r="C230" s="12" t="s">
        <v>10</v>
      </c>
      <c r="D230" s="14">
        <v>0</v>
      </c>
      <c r="E230" s="248">
        <v>790</v>
      </c>
      <c r="F230" s="106">
        <f t="shared" si="5"/>
        <v>0</v>
      </c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49"/>
      <c r="AJ230" s="49"/>
      <c r="AK230" s="49"/>
      <c r="AL230" s="49"/>
      <c r="AM230" s="49"/>
      <c r="AN230" s="49"/>
      <c r="AO230" s="49"/>
      <c r="AP230" s="49"/>
      <c r="AQ230" s="49"/>
      <c r="AR230" s="49"/>
      <c r="AS230" s="49"/>
      <c r="AT230" s="49"/>
      <c r="AU230" s="49"/>
      <c r="AV230" s="49"/>
      <c r="AW230" s="49"/>
      <c r="AX230" s="49"/>
      <c r="AY230" s="49"/>
      <c r="AZ230" s="49"/>
      <c r="BA230" s="49"/>
      <c r="BB230" s="49"/>
      <c r="BC230" s="49"/>
      <c r="BD230" s="49"/>
      <c r="BE230" s="49"/>
      <c r="BF230" s="49"/>
      <c r="BG230" s="49"/>
      <c r="BH230" s="49"/>
      <c r="BI230" s="49"/>
      <c r="BJ230" s="49"/>
      <c r="BK230" s="49"/>
      <c r="BL230" s="49"/>
      <c r="BM230" s="49"/>
      <c r="BN230" s="49"/>
      <c r="BO230" s="49"/>
      <c r="BP230" s="49"/>
      <c r="BQ230" s="49"/>
      <c r="BR230" s="49"/>
      <c r="BS230" s="49"/>
      <c r="BT230" s="49"/>
      <c r="BU230" s="49"/>
      <c r="BV230" s="49"/>
      <c r="BW230" s="49"/>
      <c r="BX230" s="49"/>
      <c r="BY230" s="49"/>
      <c r="BZ230" s="49"/>
      <c r="CA230" s="49"/>
      <c r="CB230" s="49"/>
      <c r="CC230" s="49"/>
      <c r="CD230" s="49"/>
      <c r="CE230" s="49"/>
      <c r="CF230" s="49"/>
      <c r="CG230" s="49"/>
      <c r="CH230" s="49"/>
      <c r="CI230" s="49"/>
      <c r="CJ230" s="49"/>
      <c r="CK230" s="49"/>
    </row>
    <row r="231" spans="1:89" x14ac:dyDescent="0.25">
      <c r="A231" s="121"/>
      <c r="B231" s="83" t="s">
        <v>226</v>
      </c>
      <c r="C231" s="82"/>
      <c r="D231" s="229"/>
      <c r="E231" s="253"/>
      <c r="F231" s="114">
        <f>SUM(F172:F230)</f>
        <v>12824.590000000002</v>
      </c>
      <c r="CK231" s="55"/>
    </row>
    <row r="232" spans="1:89" x14ac:dyDescent="0.25">
      <c r="A232" s="122"/>
      <c r="B232" s="63" t="s">
        <v>212</v>
      </c>
      <c r="C232" s="61"/>
      <c r="D232" s="62"/>
      <c r="E232" s="254"/>
      <c r="F232" s="101" t="e">
        <f>F231+F169+F123+F94</f>
        <v>#VALUE!</v>
      </c>
    </row>
    <row r="233" spans="1:89" x14ac:dyDescent="0.25">
      <c r="A233" s="122"/>
      <c r="B233" s="61"/>
      <c r="C233" s="61"/>
      <c r="D233" s="62"/>
      <c r="E233" s="254"/>
      <c r="F233" s="123"/>
    </row>
    <row r="234" spans="1:89" ht="18.75" x14ac:dyDescent="0.25">
      <c r="A234" s="124"/>
      <c r="B234" s="88" t="s">
        <v>213</v>
      </c>
      <c r="C234" s="87"/>
      <c r="D234" s="89"/>
      <c r="E234" s="255"/>
      <c r="F234" s="125" t="e">
        <f>F232+F13</f>
        <v>#VALUE!</v>
      </c>
      <c r="H234" s="125">
        <v>258608.12</v>
      </c>
      <c r="J234" s="240" t="e">
        <f>F234-H234</f>
        <v>#VALUE!</v>
      </c>
    </row>
    <row r="235" spans="1:89" ht="18.75" x14ac:dyDescent="0.25">
      <c r="A235" s="126"/>
      <c r="B235" s="85"/>
      <c r="C235" s="85"/>
      <c r="D235" s="86"/>
      <c r="E235" s="256"/>
      <c r="F235" s="127"/>
      <c r="H235" s="127"/>
    </row>
    <row r="236" spans="1:89" ht="18.75" x14ac:dyDescent="0.25">
      <c r="A236" s="126"/>
      <c r="B236" s="85" t="s">
        <v>214</v>
      </c>
      <c r="C236" s="85"/>
      <c r="D236" s="86"/>
      <c r="E236" s="256"/>
      <c r="F236" s="127" t="e">
        <f>ROUND(F234*0.2,2)</f>
        <v>#VALUE!</v>
      </c>
      <c r="H236" s="127">
        <f>ROUND(H234*0.2,2)</f>
        <v>51721.62</v>
      </c>
    </row>
    <row r="237" spans="1:89" ht="18.75" x14ac:dyDescent="0.25">
      <c r="A237" s="126"/>
      <c r="B237" s="85"/>
      <c r="C237" s="85"/>
      <c r="D237" s="86"/>
      <c r="E237" s="256"/>
      <c r="F237" s="127"/>
      <c r="H237" s="127"/>
    </row>
    <row r="238" spans="1:89" ht="19.5" thickBot="1" x14ac:dyDescent="0.3">
      <c r="A238" s="128"/>
      <c r="B238" s="129" t="s">
        <v>215</v>
      </c>
      <c r="C238" s="129"/>
      <c r="D238" s="130"/>
      <c r="E238" s="257"/>
      <c r="F238" s="131" t="e">
        <f>F234+F236</f>
        <v>#VALUE!</v>
      </c>
      <c r="H238" s="131">
        <f>H234+H236</f>
        <v>310329.74</v>
      </c>
    </row>
    <row r="244" spans="2:5" x14ac:dyDescent="0.25">
      <c r="B244" s="313" t="s">
        <v>232</v>
      </c>
      <c r="C244" s="313"/>
      <c r="D244" s="313"/>
      <c r="E244" s="313"/>
    </row>
    <row r="245" spans="2:5" x14ac:dyDescent="0.25">
      <c r="B245" s="313" t="s">
        <v>233</v>
      </c>
      <c r="C245" s="313"/>
      <c r="D245" s="313"/>
      <c r="E245" s="313"/>
    </row>
    <row r="246" spans="2:5" x14ac:dyDescent="0.25">
      <c r="B246" s="313" t="s">
        <v>234</v>
      </c>
      <c r="C246" s="313"/>
      <c r="D246" s="313"/>
      <c r="E246" s="313"/>
    </row>
    <row r="247" spans="2:5" x14ac:dyDescent="0.25">
      <c r="B247" s="221"/>
    </row>
    <row r="248" spans="2:5" x14ac:dyDescent="0.25">
      <c r="B248" s="217"/>
    </row>
    <row r="249" spans="2:5" x14ac:dyDescent="0.25">
      <c r="B249" s="217"/>
    </row>
    <row r="250" spans="2:5" x14ac:dyDescent="0.25">
      <c r="B250" s="219"/>
    </row>
    <row r="251" spans="2:5" x14ac:dyDescent="0.25">
      <c r="B251" s="220"/>
    </row>
    <row r="252" spans="2:5" x14ac:dyDescent="0.25">
      <c r="B252" s="220"/>
    </row>
    <row r="253" spans="2:5" x14ac:dyDescent="0.25">
      <c r="B253" s="217"/>
    </row>
  </sheetData>
  <mergeCells count="8">
    <mergeCell ref="B244:E244"/>
    <mergeCell ref="B245:E245"/>
    <mergeCell ref="B246:E246"/>
    <mergeCell ref="A1:E1"/>
    <mergeCell ref="A2:B2"/>
    <mergeCell ref="A3:F3"/>
    <mergeCell ref="A4:B4"/>
    <mergeCell ref="A6:F6"/>
  </mergeCells>
  <printOptions horizontalCentered="1"/>
  <pageMargins left="0.70866141732283472" right="0.31496062992125984" top="0.47244094488188981" bottom="0.47244094488188981" header="0.31496062992125984" footer="0.31496062992125984"/>
  <pageSetup paperSize="9" scale="90" orientation="portrait" r:id="rId1"/>
  <headerFooter>
    <oddFooter>Стр.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tabSelected="1" topLeftCell="A187" zoomScaleNormal="100" zoomScaleSheetLayoutView="98" workbookViewId="0">
      <selection activeCell="A199" sqref="A199"/>
    </sheetView>
  </sheetViews>
  <sheetFormatPr defaultRowHeight="15" x14ac:dyDescent="0.25"/>
  <cols>
    <col min="1" max="1" width="54.5703125" style="261" customWidth="1"/>
    <col min="2" max="2" width="8.7109375" style="262" customWidth="1"/>
    <col min="3" max="3" width="8.5703125" style="264" customWidth="1"/>
    <col min="4" max="4" width="7.7109375" style="263" customWidth="1"/>
    <col min="5" max="5" width="9.85546875" style="263" customWidth="1"/>
  </cols>
  <sheetData>
    <row r="1" spans="1:5" s="275" customFormat="1" ht="77.25" customHeight="1" thickBot="1" x14ac:dyDescent="0.3">
      <c r="A1" s="322" t="s">
        <v>426</v>
      </c>
      <c r="B1" s="322"/>
      <c r="C1" s="322"/>
      <c r="D1" s="322"/>
      <c r="E1" s="322"/>
    </row>
    <row r="2" spans="1:5" ht="26.25" thickBot="1" x14ac:dyDescent="0.3">
      <c r="A2" s="273" t="s">
        <v>422</v>
      </c>
      <c r="B2" s="312" t="s">
        <v>336</v>
      </c>
      <c r="C2" s="274" t="s">
        <v>337</v>
      </c>
      <c r="D2" s="274" t="s">
        <v>423</v>
      </c>
      <c r="E2" s="274" t="s">
        <v>424</v>
      </c>
    </row>
    <row r="3" spans="1:5" ht="16.5" customHeight="1" x14ac:dyDescent="0.25">
      <c r="A3" s="265" t="s">
        <v>282</v>
      </c>
      <c r="B3" s="266"/>
      <c r="C3" s="267"/>
      <c r="D3" s="268"/>
      <c r="E3" s="268"/>
    </row>
    <row r="4" spans="1:5" x14ac:dyDescent="0.25">
      <c r="A4" s="269" t="s">
        <v>283</v>
      </c>
      <c r="B4" s="306" t="s">
        <v>21</v>
      </c>
      <c r="C4" s="307">
        <v>13</v>
      </c>
      <c r="D4" s="272"/>
      <c r="E4" s="272"/>
    </row>
    <row r="5" spans="1:5" ht="30" x14ac:dyDescent="0.25">
      <c r="A5" s="269" t="s">
        <v>408</v>
      </c>
      <c r="B5" s="306" t="s">
        <v>21</v>
      </c>
      <c r="C5" s="307">
        <v>32</v>
      </c>
      <c r="D5" s="272"/>
      <c r="E5" s="272"/>
    </row>
    <row r="6" spans="1:5" x14ac:dyDescent="0.25">
      <c r="A6" s="269" t="s">
        <v>285</v>
      </c>
      <c r="B6" s="306" t="s">
        <v>21</v>
      </c>
      <c r="C6" s="307">
        <v>25</v>
      </c>
      <c r="D6" s="272"/>
      <c r="E6" s="272"/>
    </row>
    <row r="7" spans="1:5" x14ac:dyDescent="0.25">
      <c r="A7" s="269" t="s">
        <v>286</v>
      </c>
      <c r="B7" s="306" t="s">
        <v>417</v>
      </c>
      <c r="C7" s="307">
        <v>12</v>
      </c>
      <c r="D7" s="272"/>
      <c r="E7" s="272"/>
    </row>
    <row r="8" spans="1:5" x14ac:dyDescent="0.25">
      <c r="A8" s="269" t="s">
        <v>287</v>
      </c>
      <c r="B8" s="306" t="s">
        <v>344</v>
      </c>
      <c r="C8" s="307">
        <v>21.5</v>
      </c>
      <c r="D8" s="272"/>
      <c r="E8" s="272"/>
    </row>
    <row r="9" spans="1:5" x14ac:dyDescent="0.25">
      <c r="A9" s="269" t="s">
        <v>288</v>
      </c>
      <c r="B9" s="306" t="s">
        <v>280</v>
      </c>
      <c r="C9" s="307">
        <v>43.7</v>
      </c>
      <c r="D9" s="272"/>
      <c r="E9" s="272"/>
    </row>
    <row r="10" spans="1:5" x14ac:dyDescent="0.25">
      <c r="A10" s="269" t="s">
        <v>289</v>
      </c>
      <c r="B10" s="306" t="s">
        <v>21</v>
      </c>
      <c r="C10" s="307">
        <v>36</v>
      </c>
      <c r="D10" s="272"/>
      <c r="E10" s="272"/>
    </row>
    <row r="11" spans="1:5" x14ac:dyDescent="0.25">
      <c r="A11" s="269" t="s">
        <v>290</v>
      </c>
      <c r="B11" s="306" t="s">
        <v>21</v>
      </c>
      <c r="C11" s="307">
        <v>54</v>
      </c>
      <c r="D11" s="272"/>
      <c r="E11" s="272"/>
    </row>
    <row r="12" spans="1:5" x14ac:dyDescent="0.25">
      <c r="A12" s="269" t="s">
        <v>291</v>
      </c>
      <c r="B12" s="306" t="s">
        <v>335</v>
      </c>
      <c r="C12" s="307">
        <v>6</v>
      </c>
      <c r="D12" s="272"/>
      <c r="E12" s="272"/>
    </row>
    <row r="13" spans="1:5" x14ac:dyDescent="0.25">
      <c r="A13" s="269" t="s">
        <v>292</v>
      </c>
      <c r="B13" s="306" t="s">
        <v>280</v>
      </c>
      <c r="C13" s="307">
        <v>551.52</v>
      </c>
      <c r="D13" s="272"/>
      <c r="E13" s="272"/>
    </row>
    <row r="14" spans="1:5" x14ac:dyDescent="0.25">
      <c r="A14" s="269" t="s">
        <v>293</v>
      </c>
      <c r="B14" s="306" t="s">
        <v>21</v>
      </c>
      <c r="C14" s="307">
        <v>24</v>
      </c>
      <c r="D14" s="272"/>
      <c r="E14" s="272"/>
    </row>
    <row r="15" spans="1:5" x14ac:dyDescent="0.25">
      <c r="A15" s="269" t="s">
        <v>294</v>
      </c>
      <c r="B15" s="306" t="s">
        <v>21</v>
      </c>
      <c r="C15" s="307">
        <v>12</v>
      </c>
      <c r="D15" s="272"/>
      <c r="E15" s="272"/>
    </row>
    <row r="16" spans="1:5" x14ac:dyDescent="0.25">
      <c r="A16" s="269" t="s">
        <v>295</v>
      </c>
      <c r="B16" s="306" t="s">
        <v>21</v>
      </c>
      <c r="C16" s="307">
        <v>6</v>
      </c>
      <c r="D16" s="272"/>
      <c r="E16" s="272"/>
    </row>
    <row r="17" spans="1:5" ht="30" x14ac:dyDescent="0.25">
      <c r="A17" s="269" t="s">
        <v>296</v>
      </c>
      <c r="B17" s="306" t="s">
        <v>417</v>
      </c>
      <c r="C17" s="307">
        <v>54</v>
      </c>
      <c r="D17" s="272"/>
      <c r="E17" s="272"/>
    </row>
    <row r="18" spans="1:5" ht="30" x14ac:dyDescent="0.25">
      <c r="A18" s="269" t="s">
        <v>297</v>
      </c>
      <c r="B18" s="306" t="s">
        <v>344</v>
      </c>
      <c r="C18" s="307">
        <v>129.5</v>
      </c>
      <c r="D18" s="272"/>
      <c r="E18" s="272"/>
    </row>
    <row r="19" spans="1:5" x14ac:dyDescent="0.25">
      <c r="A19" s="269" t="s">
        <v>298</v>
      </c>
      <c r="B19" s="306" t="s">
        <v>21</v>
      </c>
      <c r="C19" s="307">
        <v>31</v>
      </c>
      <c r="D19" s="272"/>
      <c r="E19" s="272"/>
    </row>
    <row r="20" spans="1:5" ht="30" x14ac:dyDescent="0.25">
      <c r="A20" s="269" t="s">
        <v>299</v>
      </c>
      <c r="B20" s="306" t="s">
        <v>344</v>
      </c>
      <c r="C20" s="307">
        <v>80.8</v>
      </c>
      <c r="D20" s="272"/>
      <c r="E20" s="272"/>
    </row>
    <row r="21" spans="1:5" x14ac:dyDescent="0.25">
      <c r="A21" s="269" t="s">
        <v>300</v>
      </c>
      <c r="B21" s="306" t="s">
        <v>280</v>
      </c>
      <c r="C21" s="307">
        <v>743.4</v>
      </c>
      <c r="D21" s="272"/>
      <c r="E21" s="272"/>
    </row>
    <row r="22" spans="1:5" x14ac:dyDescent="0.25">
      <c r="A22" s="269" t="s">
        <v>301</v>
      </c>
      <c r="B22" s="306" t="s">
        <v>280</v>
      </c>
      <c r="C22" s="307">
        <v>86.08</v>
      </c>
      <c r="D22" s="272"/>
      <c r="E22" s="272"/>
    </row>
    <row r="23" spans="1:5" x14ac:dyDescent="0.25">
      <c r="A23" s="285"/>
      <c r="B23" s="286"/>
      <c r="C23" s="287"/>
      <c r="D23" s="288"/>
      <c r="E23" s="289"/>
    </row>
    <row r="24" spans="1:5" x14ac:dyDescent="0.25">
      <c r="A24" s="265" t="s">
        <v>302</v>
      </c>
      <c r="B24" s="266"/>
      <c r="C24" s="267"/>
      <c r="D24" s="268"/>
      <c r="E24" s="268"/>
    </row>
    <row r="25" spans="1:5" x14ac:dyDescent="0.25">
      <c r="A25" s="269" t="s">
        <v>303</v>
      </c>
      <c r="B25" s="306" t="s">
        <v>21</v>
      </c>
      <c r="C25" s="307">
        <v>25</v>
      </c>
      <c r="D25" s="272"/>
      <c r="E25" s="272"/>
    </row>
    <row r="26" spans="1:5" ht="30" x14ac:dyDescent="0.25">
      <c r="A26" s="269" t="s">
        <v>304</v>
      </c>
      <c r="B26" s="306" t="s">
        <v>344</v>
      </c>
      <c r="C26" s="307">
        <v>37.200000000000003</v>
      </c>
      <c r="D26" s="272"/>
      <c r="E26" s="272"/>
    </row>
    <row r="27" spans="1:5" ht="30" x14ac:dyDescent="0.25">
      <c r="A27" s="269" t="s">
        <v>305</v>
      </c>
      <c r="B27" s="306" t="s">
        <v>344</v>
      </c>
      <c r="C27" s="307">
        <v>24</v>
      </c>
      <c r="D27" s="272"/>
      <c r="E27" s="272"/>
    </row>
    <row r="28" spans="1:5" ht="30" x14ac:dyDescent="0.25">
      <c r="A28" s="269" t="s">
        <v>306</v>
      </c>
      <c r="B28" s="306" t="s">
        <v>344</v>
      </c>
      <c r="C28" s="307">
        <v>49</v>
      </c>
      <c r="D28" s="272"/>
      <c r="E28" s="272"/>
    </row>
    <row r="29" spans="1:5" ht="45" x14ac:dyDescent="0.25">
      <c r="A29" s="269" t="s">
        <v>415</v>
      </c>
      <c r="B29" s="306" t="s">
        <v>344</v>
      </c>
      <c r="C29" s="307">
        <v>82</v>
      </c>
      <c r="D29" s="272"/>
      <c r="E29" s="272"/>
    </row>
    <row r="30" spans="1:5" ht="60" x14ac:dyDescent="0.25">
      <c r="A30" s="269" t="s">
        <v>414</v>
      </c>
      <c r="B30" s="306" t="s">
        <v>344</v>
      </c>
      <c r="C30" s="307">
        <v>73</v>
      </c>
      <c r="D30" s="272"/>
      <c r="E30" s="272"/>
    </row>
    <row r="31" spans="1:5" ht="45" x14ac:dyDescent="0.25">
      <c r="A31" s="269" t="s">
        <v>307</v>
      </c>
      <c r="B31" s="306" t="s">
        <v>344</v>
      </c>
      <c r="C31" s="307">
        <v>126</v>
      </c>
      <c r="D31" s="272"/>
      <c r="E31" s="272"/>
    </row>
    <row r="32" spans="1:5" ht="45" x14ac:dyDescent="0.25">
      <c r="A32" s="269" t="s">
        <v>308</v>
      </c>
      <c r="B32" s="306" t="s">
        <v>344</v>
      </c>
      <c r="C32" s="307">
        <v>87.2</v>
      </c>
      <c r="D32" s="272"/>
      <c r="E32" s="272"/>
    </row>
    <row r="33" spans="1:5" ht="45" x14ac:dyDescent="0.25">
      <c r="A33" s="269" t="s">
        <v>309</v>
      </c>
      <c r="B33" s="306" t="s">
        <v>21</v>
      </c>
      <c r="C33" s="307">
        <v>450</v>
      </c>
      <c r="D33" s="272"/>
      <c r="E33" s="272"/>
    </row>
    <row r="34" spans="1:5" ht="30" x14ac:dyDescent="0.25">
      <c r="A34" s="269" t="s">
        <v>310</v>
      </c>
      <c r="B34" s="306" t="s">
        <v>21</v>
      </c>
      <c r="C34" s="307">
        <v>36</v>
      </c>
      <c r="D34" s="272"/>
      <c r="E34" s="272"/>
    </row>
    <row r="35" spans="1:5" ht="30" x14ac:dyDescent="0.25">
      <c r="A35" s="269" t="s">
        <v>311</v>
      </c>
      <c r="B35" s="306" t="s">
        <v>21</v>
      </c>
      <c r="C35" s="307">
        <v>54</v>
      </c>
      <c r="D35" s="272"/>
      <c r="E35" s="272"/>
    </row>
    <row r="36" spans="1:5" x14ac:dyDescent="0.25">
      <c r="A36" s="269" t="s">
        <v>312</v>
      </c>
      <c r="B36" s="306" t="s">
        <v>280</v>
      </c>
      <c r="C36" s="307">
        <v>743.4</v>
      </c>
      <c r="D36" s="272"/>
      <c r="E36" s="272"/>
    </row>
    <row r="37" spans="1:5" x14ac:dyDescent="0.25">
      <c r="A37" s="269" t="s">
        <v>313</v>
      </c>
      <c r="B37" s="306" t="s">
        <v>344</v>
      </c>
      <c r="C37" s="307">
        <v>187.14</v>
      </c>
      <c r="D37" s="272"/>
      <c r="E37" s="272"/>
    </row>
    <row r="38" spans="1:5" ht="30" x14ac:dyDescent="0.25">
      <c r="A38" s="269" t="s">
        <v>314</v>
      </c>
      <c r="B38" s="306" t="s">
        <v>280</v>
      </c>
      <c r="C38" s="307">
        <v>86.08</v>
      </c>
      <c r="D38" s="272"/>
      <c r="E38" s="272"/>
    </row>
    <row r="39" spans="1:5" x14ac:dyDescent="0.25">
      <c r="A39" s="269" t="s">
        <v>315</v>
      </c>
      <c r="B39" s="306" t="s">
        <v>280</v>
      </c>
      <c r="C39" s="307">
        <v>86.08</v>
      </c>
      <c r="D39" s="272"/>
      <c r="E39" s="272"/>
    </row>
    <row r="40" spans="1:5" ht="30" x14ac:dyDescent="0.25">
      <c r="A40" s="269" t="s">
        <v>316</v>
      </c>
      <c r="B40" s="306" t="s">
        <v>280</v>
      </c>
      <c r="C40" s="307">
        <v>475.8</v>
      </c>
      <c r="D40" s="272"/>
      <c r="E40" s="272"/>
    </row>
    <row r="41" spans="1:5" ht="30" x14ac:dyDescent="0.25">
      <c r="A41" s="269" t="s">
        <v>317</v>
      </c>
      <c r="B41" s="306" t="s">
        <v>344</v>
      </c>
      <c r="C41" s="307">
        <v>259.2</v>
      </c>
      <c r="D41" s="272"/>
      <c r="E41" s="272"/>
    </row>
    <row r="42" spans="1:5" x14ac:dyDescent="0.25">
      <c r="A42" s="269" t="s">
        <v>318</v>
      </c>
      <c r="B42" s="306" t="s">
        <v>344</v>
      </c>
      <c r="C42" s="307">
        <v>304.56</v>
      </c>
      <c r="D42" s="272"/>
      <c r="E42" s="272"/>
    </row>
    <row r="43" spans="1:5" ht="21" customHeight="1" x14ac:dyDescent="0.25">
      <c r="A43" s="269" t="s">
        <v>319</v>
      </c>
      <c r="B43" s="306" t="s">
        <v>344</v>
      </c>
      <c r="C43" s="307">
        <v>150</v>
      </c>
      <c r="D43" s="272"/>
      <c r="E43" s="272"/>
    </row>
    <row r="44" spans="1:5" x14ac:dyDescent="0.25">
      <c r="A44" s="269" t="s">
        <v>46</v>
      </c>
      <c r="B44" s="306" t="s">
        <v>280</v>
      </c>
      <c r="C44" s="307">
        <v>267.60000000000002</v>
      </c>
      <c r="D44" s="272"/>
      <c r="E44" s="272"/>
    </row>
    <row r="45" spans="1:5" x14ac:dyDescent="0.25">
      <c r="A45" s="269" t="s">
        <v>320</v>
      </c>
      <c r="B45" s="306" t="s">
        <v>280</v>
      </c>
      <c r="C45" s="307">
        <v>267.60000000000002</v>
      </c>
      <c r="D45" s="272"/>
      <c r="E45" s="272"/>
    </row>
    <row r="46" spans="1:5" x14ac:dyDescent="0.25">
      <c r="A46" s="269" t="s">
        <v>321</v>
      </c>
      <c r="B46" s="306" t="s">
        <v>280</v>
      </c>
      <c r="C46" s="307">
        <v>267.60000000000002</v>
      </c>
      <c r="D46" s="272"/>
      <c r="E46" s="272"/>
    </row>
    <row r="47" spans="1:5" ht="30" x14ac:dyDescent="0.25">
      <c r="A47" s="269" t="s">
        <v>322</v>
      </c>
      <c r="B47" s="306" t="s">
        <v>21</v>
      </c>
      <c r="C47" s="307">
        <v>5</v>
      </c>
      <c r="D47" s="272"/>
      <c r="E47" s="272"/>
    </row>
    <row r="48" spans="1:5" ht="30" x14ac:dyDescent="0.25">
      <c r="A48" s="269" t="s">
        <v>323</v>
      </c>
      <c r="B48" s="306" t="s">
        <v>21</v>
      </c>
      <c r="C48" s="307">
        <v>13</v>
      </c>
      <c r="D48" s="272"/>
      <c r="E48" s="272"/>
    </row>
    <row r="49" spans="1:5" x14ac:dyDescent="0.25">
      <c r="A49" s="269" t="s">
        <v>324</v>
      </c>
      <c r="B49" s="306" t="s">
        <v>280</v>
      </c>
      <c r="C49" s="307">
        <v>92.88</v>
      </c>
      <c r="D49" s="272"/>
      <c r="E49" s="272"/>
    </row>
    <row r="50" spans="1:5" ht="45" x14ac:dyDescent="0.25">
      <c r="A50" s="269" t="s">
        <v>325</v>
      </c>
      <c r="B50" s="306" t="s">
        <v>21</v>
      </c>
      <c r="C50" s="307">
        <v>36</v>
      </c>
      <c r="D50" s="272"/>
      <c r="E50" s="272"/>
    </row>
    <row r="51" spans="1:5" ht="30" x14ac:dyDescent="0.25">
      <c r="A51" s="269" t="s">
        <v>326</v>
      </c>
      <c r="B51" s="306" t="s">
        <v>21</v>
      </c>
      <c r="C51" s="307">
        <v>13</v>
      </c>
      <c r="D51" s="272"/>
      <c r="E51" s="272"/>
    </row>
    <row r="52" spans="1:5" ht="30" x14ac:dyDescent="0.25">
      <c r="A52" s="269" t="s">
        <v>327</v>
      </c>
      <c r="B52" s="306" t="s">
        <v>21</v>
      </c>
      <c r="C52" s="307">
        <v>13</v>
      </c>
      <c r="D52" s="272"/>
      <c r="E52" s="272"/>
    </row>
    <row r="53" spans="1:5" x14ac:dyDescent="0.25">
      <c r="A53" s="269" t="s">
        <v>328</v>
      </c>
      <c r="B53" s="306" t="s">
        <v>21</v>
      </c>
      <c r="C53" s="307">
        <v>13</v>
      </c>
      <c r="D53" s="272"/>
      <c r="E53" s="272"/>
    </row>
    <row r="54" spans="1:5" x14ac:dyDescent="0.25">
      <c r="A54" s="269" t="s">
        <v>329</v>
      </c>
      <c r="B54" s="306" t="s">
        <v>21</v>
      </c>
      <c r="C54" s="307">
        <v>55</v>
      </c>
      <c r="D54" s="272"/>
      <c r="E54" s="272"/>
    </row>
    <row r="55" spans="1:5" x14ac:dyDescent="0.25">
      <c r="A55" s="269" t="s">
        <v>330</v>
      </c>
      <c r="B55" s="306"/>
      <c r="C55" s="307"/>
      <c r="D55" s="272"/>
      <c r="E55" s="272"/>
    </row>
    <row r="56" spans="1:5" x14ac:dyDescent="0.25">
      <c r="A56" s="269" t="s">
        <v>333</v>
      </c>
      <c r="B56" s="306" t="s">
        <v>21</v>
      </c>
      <c r="C56" s="307">
        <v>13</v>
      </c>
      <c r="D56" s="272"/>
      <c r="E56" s="272"/>
    </row>
    <row r="57" spans="1:5" x14ac:dyDescent="0.25">
      <c r="A57" s="269" t="s">
        <v>334</v>
      </c>
      <c r="B57" s="306" t="s">
        <v>21</v>
      </c>
      <c r="C57" s="307">
        <v>12</v>
      </c>
      <c r="D57" s="272"/>
      <c r="E57" s="272"/>
    </row>
    <row r="58" spans="1:5" ht="30" x14ac:dyDescent="0.25">
      <c r="A58" s="269" t="s">
        <v>331</v>
      </c>
      <c r="B58" s="306" t="s">
        <v>21</v>
      </c>
      <c r="C58" s="307">
        <v>1</v>
      </c>
      <c r="D58" s="272"/>
      <c r="E58" s="272"/>
    </row>
    <row r="59" spans="1:5" s="275" customFormat="1" ht="45" x14ac:dyDescent="0.25">
      <c r="A59" s="280" t="s">
        <v>409</v>
      </c>
      <c r="B59" s="306" t="s">
        <v>21</v>
      </c>
      <c r="C59" s="307">
        <v>18</v>
      </c>
      <c r="D59" s="283"/>
      <c r="E59" s="283"/>
    </row>
    <row r="60" spans="1:5" x14ac:dyDescent="0.25">
      <c r="A60" s="269" t="s">
        <v>332</v>
      </c>
      <c r="B60" s="306" t="s">
        <v>281</v>
      </c>
      <c r="C60" s="307">
        <v>30</v>
      </c>
      <c r="D60" s="272"/>
      <c r="E60" s="272"/>
    </row>
    <row r="61" spans="1:5" x14ac:dyDescent="0.25">
      <c r="A61" s="269"/>
      <c r="B61" s="270"/>
      <c r="C61" s="271"/>
      <c r="D61" s="272"/>
      <c r="E61" s="272"/>
    </row>
    <row r="62" spans="1:5" x14ac:dyDescent="0.25">
      <c r="A62" s="329" t="s">
        <v>338</v>
      </c>
      <c r="B62" s="329"/>
      <c r="C62" s="329"/>
      <c r="D62" s="329"/>
      <c r="E62" s="329"/>
    </row>
    <row r="63" spans="1:5" x14ac:dyDescent="0.25">
      <c r="A63" s="276" t="s">
        <v>282</v>
      </c>
      <c r="B63" s="277"/>
      <c r="C63" s="278"/>
      <c r="D63" s="279"/>
      <c r="E63" s="279"/>
    </row>
    <row r="64" spans="1:5" ht="15" customHeight="1" x14ac:dyDescent="0.25">
      <c r="A64" s="280" t="s">
        <v>342</v>
      </c>
      <c r="B64" s="308" t="s">
        <v>341</v>
      </c>
      <c r="C64" s="309">
        <v>32</v>
      </c>
      <c r="D64" s="284"/>
      <c r="E64" s="283"/>
    </row>
    <row r="65" spans="1:5" s="275" customFormat="1" ht="15" customHeight="1" x14ac:dyDescent="0.25">
      <c r="A65" s="280" t="s">
        <v>283</v>
      </c>
      <c r="B65" s="306" t="s">
        <v>21</v>
      </c>
      <c r="C65" s="307">
        <v>1</v>
      </c>
      <c r="D65" s="283"/>
      <c r="E65" s="283"/>
    </row>
    <row r="66" spans="1:5" s="275" customFormat="1" ht="15" customHeight="1" x14ac:dyDescent="0.25">
      <c r="A66" s="280" t="s">
        <v>339</v>
      </c>
      <c r="B66" s="306" t="s">
        <v>21</v>
      </c>
      <c r="C66" s="307">
        <v>1</v>
      </c>
      <c r="D66" s="283"/>
      <c r="E66" s="283"/>
    </row>
    <row r="67" spans="1:5" s="275" customFormat="1" ht="15" customHeight="1" x14ac:dyDescent="0.25">
      <c r="A67" s="280" t="s">
        <v>284</v>
      </c>
      <c r="B67" s="306" t="s">
        <v>21</v>
      </c>
      <c r="C67" s="307">
        <v>1</v>
      </c>
      <c r="D67" s="283"/>
      <c r="E67" s="283"/>
    </row>
    <row r="68" spans="1:5" s="275" customFormat="1" ht="15" customHeight="1" x14ac:dyDescent="0.25">
      <c r="A68" s="280" t="s">
        <v>285</v>
      </c>
      <c r="B68" s="306" t="s">
        <v>21</v>
      </c>
      <c r="C68" s="307">
        <v>1</v>
      </c>
      <c r="D68" s="283"/>
      <c r="E68" s="283"/>
    </row>
    <row r="69" spans="1:5" x14ac:dyDescent="0.25">
      <c r="A69" s="280" t="s">
        <v>340</v>
      </c>
      <c r="B69" s="306" t="s">
        <v>21</v>
      </c>
      <c r="C69" s="307">
        <v>1</v>
      </c>
      <c r="D69" s="283"/>
      <c r="E69" s="283"/>
    </row>
    <row r="70" spans="1:5" x14ac:dyDescent="0.25">
      <c r="A70" s="280" t="s">
        <v>343</v>
      </c>
      <c r="B70" s="306" t="s">
        <v>344</v>
      </c>
      <c r="C70" s="307">
        <v>58.8</v>
      </c>
      <c r="D70" s="283"/>
      <c r="E70" s="283"/>
    </row>
    <row r="71" spans="1:5" s="275" customFormat="1" x14ac:dyDescent="0.25">
      <c r="A71" s="280" t="s">
        <v>286</v>
      </c>
      <c r="B71" s="306" t="s">
        <v>417</v>
      </c>
      <c r="C71" s="307">
        <v>12</v>
      </c>
      <c r="D71" s="283"/>
      <c r="E71" s="283"/>
    </row>
    <row r="72" spans="1:5" s="275" customFormat="1" x14ac:dyDescent="0.25">
      <c r="A72" s="280" t="s">
        <v>287</v>
      </c>
      <c r="B72" s="306" t="s">
        <v>344</v>
      </c>
      <c r="C72" s="307">
        <v>6</v>
      </c>
      <c r="D72" s="283"/>
      <c r="E72" s="283"/>
    </row>
    <row r="73" spans="1:5" x14ac:dyDescent="0.25">
      <c r="A73" s="280" t="s">
        <v>288</v>
      </c>
      <c r="B73" s="306" t="s">
        <v>280</v>
      </c>
      <c r="C73" s="307">
        <v>3.62</v>
      </c>
      <c r="D73" s="283"/>
      <c r="E73" s="283"/>
    </row>
    <row r="74" spans="1:5" x14ac:dyDescent="0.25">
      <c r="A74" s="280" t="s">
        <v>289</v>
      </c>
      <c r="B74" s="306" t="s">
        <v>21</v>
      </c>
      <c r="C74" s="307">
        <v>4</v>
      </c>
      <c r="D74" s="283"/>
      <c r="E74" s="283"/>
    </row>
    <row r="75" spans="1:5" x14ac:dyDescent="0.25">
      <c r="A75" s="280" t="s">
        <v>290</v>
      </c>
      <c r="B75" s="306" t="s">
        <v>21</v>
      </c>
      <c r="C75" s="307">
        <v>2</v>
      </c>
      <c r="D75" s="283"/>
      <c r="E75" s="283"/>
    </row>
    <row r="76" spans="1:5" x14ac:dyDescent="0.25">
      <c r="A76" s="280" t="s">
        <v>345</v>
      </c>
      <c r="B76" s="306" t="s">
        <v>280</v>
      </c>
      <c r="C76" s="307">
        <v>22.34</v>
      </c>
      <c r="D76" s="283"/>
      <c r="E76" s="283"/>
    </row>
    <row r="77" spans="1:5" x14ac:dyDescent="0.25">
      <c r="A77" s="280" t="s">
        <v>293</v>
      </c>
      <c r="B77" s="306" t="s">
        <v>21</v>
      </c>
      <c r="C77" s="307">
        <v>2</v>
      </c>
      <c r="D77" s="283"/>
      <c r="E77" s="283"/>
    </row>
    <row r="78" spans="1:5" x14ac:dyDescent="0.25">
      <c r="A78" s="280" t="s">
        <v>295</v>
      </c>
      <c r="B78" s="306" t="s">
        <v>21</v>
      </c>
      <c r="C78" s="307">
        <v>1</v>
      </c>
      <c r="D78" s="283"/>
      <c r="E78" s="283"/>
    </row>
    <row r="79" spans="1:5" ht="30" x14ac:dyDescent="0.25">
      <c r="A79" s="280" t="s">
        <v>299</v>
      </c>
      <c r="B79" s="306" t="s">
        <v>344</v>
      </c>
      <c r="C79" s="307">
        <v>20</v>
      </c>
      <c r="D79" s="283"/>
      <c r="E79" s="283"/>
    </row>
    <row r="80" spans="1:5" x14ac:dyDescent="0.25">
      <c r="A80" s="280" t="s">
        <v>300</v>
      </c>
      <c r="B80" s="306" t="s">
        <v>280</v>
      </c>
      <c r="C80" s="307">
        <v>18.72</v>
      </c>
      <c r="D80" s="283"/>
      <c r="E80" s="283"/>
    </row>
    <row r="81" spans="1:5" x14ac:dyDescent="0.25">
      <c r="A81" s="280" t="s">
        <v>301</v>
      </c>
      <c r="B81" s="306" t="s">
        <v>280</v>
      </c>
      <c r="C81" s="307">
        <v>3.62</v>
      </c>
      <c r="D81" s="283"/>
      <c r="E81" s="283"/>
    </row>
    <row r="82" spans="1:5" x14ac:dyDescent="0.25">
      <c r="A82" s="276" t="s">
        <v>302</v>
      </c>
      <c r="B82" s="310"/>
      <c r="C82" s="310"/>
      <c r="D82" s="276"/>
      <c r="E82" s="276"/>
    </row>
    <row r="83" spans="1:5" x14ac:dyDescent="0.25">
      <c r="A83" s="280" t="s">
        <v>303</v>
      </c>
      <c r="B83" s="306" t="s">
        <v>21</v>
      </c>
      <c r="C83" s="307">
        <v>1</v>
      </c>
      <c r="D83" s="283"/>
      <c r="E83" s="283"/>
    </row>
    <row r="84" spans="1:5" ht="30" x14ac:dyDescent="0.25">
      <c r="A84" s="280" t="s">
        <v>304</v>
      </c>
      <c r="B84" s="306" t="s">
        <v>344</v>
      </c>
      <c r="C84" s="307">
        <v>3</v>
      </c>
      <c r="D84" s="283"/>
      <c r="E84" s="283"/>
    </row>
    <row r="85" spans="1:5" ht="30" x14ac:dyDescent="0.25">
      <c r="A85" s="280" t="s">
        <v>305</v>
      </c>
      <c r="B85" s="306" t="s">
        <v>344</v>
      </c>
      <c r="C85" s="307">
        <v>3</v>
      </c>
      <c r="D85" s="283"/>
      <c r="E85" s="283"/>
    </row>
    <row r="86" spans="1:5" s="275" customFormat="1" ht="45" x14ac:dyDescent="0.25">
      <c r="A86" s="280" t="s">
        <v>413</v>
      </c>
      <c r="B86" s="306" t="s">
        <v>344</v>
      </c>
      <c r="C86" s="307">
        <v>12</v>
      </c>
      <c r="D86" s="283"/>
      <c r="E86" s="283"/>
    </row>
    <row r="87" spans="1:5" ht="45" x14ac:dyDescent="0.25">
      <c r="A87" s="280" t="s">
        <v>369</v>
      </c>
      <c r="B87" s="306" t="s">
        <v>344</v>
      </c>
      <c r="C87" s="307">
        <v>28</v>
      </c>
      <c r="D87" s="283"/>
      <c r="E87" s="283"/>
    </row>
    <row r="88" spans="1:5" x14ac:dyDescent="0.25">
      <c r="A88" s="280" t="s">
        <v>312</v>
      </c>
      <c r="B88" s="306" t="s">
        <v>280</v>
      </c>
      <c r="C88" s="307">
        <v>18.72</v>
      </c>
      <c r="D88" s="283"/>
      <c r="E88" s="283"/>
    </row>
    <row r="89" spans="1:5" x14ac:dyDescent="0.25">
      <c r="A89" s="280" t="s">
        <v>313</v>
      </c>
      <c r="B89" s="306" t="s">
        <v>344</v>
      </c>
      <c r="C89" s="307">
        <v>8</v>
      </c>
      <c r="D89" s="283"/>
      <c r="E89" s="283"/>
    </row>
    <row r="90" spans="1:5" ht="30" x14ac:dyDescent="0.25">
      <c r="A90" s="280" t="s">
        <v>314</v>
      </c>
      <c r="B90" s="306" t="s">
        <v>280</v>
      </c>
      <c r="C90" s="307">
        <v>86.08</v>
      </c>
      <c r="D90" s="283"/>
      <c r="E90" s="283"/>
    </row>
    <row r="91" spans="1:5" x14ac:dyDescent="0.25">
      <c r="A91" s="280" t="s">
        <v>315</v>
      </c>
      <c r="B91" s="306" t="s">
        <v>280</v>
      </c>
      <c r="C91" s="307">
        <v>4</v>
      </c>
      <c r="D91" s="283"/>
      <c r="E91" s="283"/>
    </row>
    <row r="92" spans="1:5" ht="30" x14ac:dyDescent="0.25">
      <c r="A92" s="280" t="s">
        <v>346</v>
      </c>
      <c r="B92" s="306" t="s">
        <v>280</v>
      </c>
      <c r="C92" s="307">
        <v>18.72</v>
      </c>
      <c r="D92" s="283"/>
      <c r="E92" s="283"/>
    </row>
    <row r="93" spans="1:5" ht="30" x14ac:dyDescent="0.25">
      <c r="A93" s="280" t="s">
        <v>317</v>
      </c>
      <c r="B93" s="306" t="s">
        <v>344</v>
      </c>
      <c r="C93" s="307">
        <v>8</v>
      </c>
      <c r="D93" s="283"/>
      <c r="E93" s="283"/>
    </row>
    <row r="94" spans="1:5" x14ac:dyDescent="0.25">
      <c r="A94" s="280" t="s">
        <v>318</v>
      </c>
      <c r="B94" s="306" t="s">
        <v>344</v>
      </c>
      <c r="C94" s="307">
        <v>8</v>
      </c>
      <c r="D94" s="283"/>
      <c r="E94" s="283"/>
    </row>
    <row r="95" spans="1:5" x14ac:dyDescent="0.25">
      <c r="A95" s="280" t="s">
        <v>347</v>
      </c>
      <c r="B95" s="306" t="s">
        <v>280</v>
      </c>
      <c r="C95" s="307">
        <v>75.900000000000006</v>
      </c>
      <c r="D95" s="283"/>
      <c r="E95" s="283"/>
    </row>
    <row r="96" spans="1:5" x14ac:dyDescent="0.25">
      <c r="A96" s="280" t="s">
        <v>320</v>
      </c>
      <c r="B96" s="306" t="s">
        <v>280</v>
      </c>
      <c r="C96" s="307">
        <v>252.96</v>
      </c>
      <c r="D96" s="283"/>
      <c r="E96" s="283"/>
    </row>
    <row r="97" spans="1:5" x14ac:dyDescent="0.25">
      <c r="A97" s="280" t="s">
        <v>321</v>
      </c>
      <c r="B97" s="306" t="s">
        <v>280</v>
      </c>
      <c r="C97" s="307">
        <v>252.96</v>
      </c>
      <c r="D97" s="283"/>
      <c r="E97" s="283"/>
    </row>
    <row r="98" spans="1:5" ht="30" x14ac:dyDescent="0.25">
      <c r="A98" s="280" t="s">
        <v>348</v>
      </c>
      <c r="B98" s="306" t="s">
        <v>280</v>
      </c>
      <c r="C98" s="307">
        <v>4</v>
      </c>
      <c r="D98" s="283"/>
      <c r="E98" s="283"/>
    </row>
    <row r="99" spans="1:5" ht="30" x14ac:dyDescent="0.25">
      <c r="A99" s="280" t="s">
        <v>349</v>
      </c>
      <c r="B99" s="306" t="s">
        <v>21</v>
      </c>
      <c r="C99" s="307">
        <v>4</v>
      </c>
      <c r="D99" s="283"/>
      <c r="E99" s="283"/>
    </row>
    <row r="100" spans="1:5" ht="30" x14ac:dyDescent="0.25">
      <c r="A100" s="280" t="s">
        <v>326</v>
      </c>
      <c r="B100" s="306" t="s">
        <v>21</v>
      </c>
      <c r="C100" s="307">
        <v>1</v>
      </c>
      <c r="D100" s="283"/>
      <c r="E100" s="283"/>
    </row>
    <row r="101" spans="1:5" ht="30" x14ac:dyDescent="0.25">
      <c r="A101" s="280" t="s">
        <v>327</v>
      </c>
      <c r="B101" s="306" t="s">
        <v>21</v>
      </c>
      <c r="C101" s="307">
        <v>1</v>
      </c>
      <c r="D101" s="283"/>
      <c r="E101" s="283"/>
    </row>
    <row r="102" spans="1:5" x14ac:dyDescent="0.25">
      <c r="A102" s="280" t="s">
        <v>350</v>
      </c>
      <c r="B102" s="306" t="s">
        <v>21</v>
      </c>
      <c r="C102" s="307">
        <v>2</v>
      </c>
      <c r="D102" s="283"/>
      <c r="E102" s="283"/>
    </row>
    <row r="103" spans="1:5" x14ac:dyDescent="0.25">
      <c r="A103" s="280" t="s">
        <v>351</v>
      </c>
      <c r="B103" s="306" t="s">
        <v>21</v>
      </c>
      <c r="C103" s="307">
        <v>1</v>
      </c>
      <c r="D103" s="283"/>
      <c r="E103" s="283"/>
    </row>
    <row r="104" spans="1:5" x14ac:dyDescent="0.25">
      <c r="A104" s="280" t="s">
        <v>329</v>
      </c>
      <c r="B104" s="306" t="s">
        <v>21</v>
      </c>
      <c r="C104" s="307">
        <v>2</v>
      </c>
      <c r="D104" s="283"/>
      <c r="E104" s="283"/>
    </row>
    <row r="105" spans="1:5" s="275" customFormat="1" x14ac:dyDescent="0.25">
      <c r="A105" s="280" t="s">
        <v>352</v>
      </c>
      <c r="B105" s="306" t="s">
        <v>280</v>
      </c>
      <c r="C105" s="307">
        <v>184.32</v>
      </c>
      <c r="D105" s="283"/>
      <c r="E105" s="283"/>
    </row>
    <row r="106" spans="1:5" ht="30" x14ac:dyDescent="0.25">
      <c r="A106" s="280" t="s">
        <v>353</v>
      </c>
      <c r="B106" s="306" t="s">
        <v>280</v>
      </c>
      <c r="C106" s="307">
        <v>184.32</v>
      </c>
      <c r="D106" s="283"/>
      <c r="E106" s="283"/>
    </row>
    <row r="107" spans="1:5" s="275" customFormat="1" x14ac:dyDescent="0.25">
      <c r="A107" s="280" t="s">
        <v>354</v>
      </c>
      <c r="B107" s="306" t="s">
        <v>344</v>
      </c>
      <c r="C107" s="307">
        <v>58.8</v>
      </c>
      <c r="D107" s="283"/>
      <c r="E107" s="283"/>
    </row>
    <row r="108" spans="1:5" s="275" customFormat="1" ht="30" x14ac:dyDescent="0.25">
      <c r="A108" s="280" t="s">
        <v>388</v>
      </c>
      <c r="B108" s="306" t="s">
        <v>21</v>
      </c>
      <c r="C108" s="307">
        <v>1</v>
      </c>
      <c r="D108" s="283"/>
      <c r="E108" s="283"/>
    </row>
    <row r="109" spans="1:5" s="275" customFormat="1" x14ac:dyDescent="0.25">
      <c r="A109" s="280" t="s">
        <v>355</v>
      </c>
      <c r="B109" s="306" t="s">
        <v>280</v>
      </c>
      <c r="C109" s="307">
        <v>13.25</v>
      </c>
      <c r="D109" s="283"/>
      <c r="E109" s="283"/>
    </row>
    <row r="110" spans="1:5" s="275" customFormat="1" x14ac:dyDescent="0.25">
      <c r="A110" s="280" t="s">
        <v>332</v>
      </c>
      <c r="B110" s="306" t="s">
        <v>281</v>
      </c>
      <c r="C110" s="307">
        <v>80</v>
      </c>
      <c r="D110" s="283"/>
      <c r="E110" s="283"/>
    </row>
    <row r="111" spans="1:5" s="275" customFormat="1" x14ac:dyDescent="0.25">
      <c r="A111" s="280"/>
      <c r="B111" s="281"/>
      <c r="C111" s="282"/>
      <c r="D111" s="283"/>
      <c r="E111" s="283"/>
    </row>
    <row r="112" spans="1:5" s="275" customFormat="1" x14ac:dyDescent="0.25">
      <c r="A112" s="329" t="s">
        <v>394</v>
      </c>
      <c r="B112" s="329"/>
      <c r="C112" s="329"/>
      <c r="D112" s="329"/>
      <c r="E112" s="329"/>
    </row>
    <row r="113" spans="1:5" s="275" customFormat="1" x14ac:dyDescent="0.25">
      <c r="A113" s="280" t="s">
        <v>342</v>
      </c>
      <c r="B113" s="308" t="s">
        <v>341</v>
      </c>
      <c r="C113" s="309">
        <v>32</v>
      </c>
      <c r="D113" s="284"/>
      <c r="E113" s="283"/>
    </row>
    <row r="114" spans="1:5" s="275" customFormat="1" x14ac:dyDescent="0.25">
      <c r="A114" s="280" t="s">
        <v>343</v>
      </c>
      <c r="B114" s="306" t="s">
        <v>344</v>
      </c>
      <c r="C114" s="307">
        <v>68.8</v>
      </c>
      <c r="D114" s="283"/>
      <c r="E114" s="283"/>
    </row>
    <row r="115" spans="1:5" s="275" customFormat="1" x14ac:dyDescent="0.25">
      <c r="A115" s="280" t="s">
        <v>347</v>
      </c>
      <c r="B115" s="306" t="s">
        <v>280</v>
      </c>
      <c r="C115" s="307">
        <v>75.900000000000006</v>
      </c>
      <c r="D115" s="283"/>
      <c r="E115" s="283"/>
    </row>
    <row r="116" spans="1:5" s="275" customFormat="1" x14ac:dyDescent="0.25">
      <c r="A116" s="280" t="s">
        <v>395</v>
      </c>
      <c r="B116" s="306" t="s">
        <v>280</v>
      </c>
      <c r="C116" s="307">
        <v>301.52999999999997</v>
      </c>
      <c r="D116" s="283"/>
      <c r="E116" s="283"/>
    </row>
    <row r="117" spans="1:5" s="275" customFormat="1" x14ac:dyDescent="0.25">
      <c r="A117" s="280" t="s">
        <v>321</v>
      </c>
      <c r="B117" s="306" t="s">
        <v>280</v>
      </c>
      <c r="C117" s="307">
        <v>233.92</v>
      </c>
      <c r="D117" s="283"/>
      <c r="E117" s="283"/>
    </row>
    <row r="118" spans="1:5" s="275" customFormat="1" x14ac:dyDescent="0.25">
      <c r="A118" s="280" t="s">
        <v>396</v>
      </c>
      <c r="B118" s="306" t="s">
        <v>280</v>
      </c>
      <c r="C118" s="307">
        <v>67.61</v>
      </c>
      <c r="D118" s="283"/>
      <c r="E118" s="283"/>
    </row>
    <row r="119" spans="1:5" s="275" customFormat="1" ht="45" x14ac:dyDescent="0.25">
      <c r="A119" s="300" t="s">
        <v>397</v>
      </c>
      <c r="B119" s="306" t="s">
        <v>280</v>
      </c>
      <c r="C119" s="306">
        <v>67.61</v>
      </c>
      <c r="D119" s="301"/>
      <c r="E119" s="301"/>
    </row>
    <row r="120" spans="1:5" s="275" customFormat="1" x14ac:dyDescent="0.25">
      <c r="A120" s="299"/>
      <c r="B120" s="299"/>
      <c r="C120" s="299"/>
      <c r="D120" s="299"/>
      <c r="E120" s="299"/>
    </row>
    <row r="121" spans="1:5" s="275" customFormat="1" x14ac:dyDescent="0.25">
      <c r="A121" s="329" t="s">
        <v>398</v>
      </c>
      <c r="B121" s="329"/>
      <c r="C121" s="329"/>
      <c r="D121" s="329"/>
      <c r="E121" s="329"/>
    </row>
    <row r="122" spans="1:5" s="275" customFormat="1" x14ac:dyDescent="0.25">
      <c r="A122" s="280" t="s">
        <v>342</v>
      </c>
      <c r="B122" s="308" t="s">
        <v>341</v>
      </c>
      <c r="C122" s="309">
        <v>32</v>
      </c>
      <c r="D122" s="284"/>
      <c r="E122" s="283"/>
    </row>
    <row r="123" spans="1:5" s="275" customFormat="1" x14ac:dyDescent="0.25">
      <c r="A123" s="280" t="s">
        <v>343</v>
      </c>
      <c r="B123" s="306" t="s">
        <v>344</v>
      </c>
      <c r="C123" s="307">
        <v>45.88</v>
      </c>
      <c r="D123" s="283"/>
      <c r="E123" s="283"/>
    </row>
    <row r="124" spans="1:5" s="275" customFormat="1" x14ac:dyDescent="0.25">
      <c r="A124" s="280" t="s">
        <v>347</v>
      </c>
      <c r="B124" s="306" t="s">
        <v>280</v>
      </c>
      <c r="C124" s="307">
        <v>146.82</v>
      </c>
      <c r="D124" s="283"/>
      <c r="E124" s="283"/>
    </row>
    <row r="125" spans="1:5" s="275" customFormat="1" x14ac:dyDescent="0.25">
      <c r="A125" s="280" t="s">
        <v>395</v>
      </c>
      <c r="B125" s="306" t="s">
        <v>280</v>
      </c>
      <c r="C125" s="307">
        <v>236.86</v>
      </c>
      <c r="D125" s="283"/>
      <c r="E125" s="283"/>
    </row>
    <row r="126" spans="1:5" s="275" customFormat="1" x14ac:dyDescent="0.25">
      <c r="A126" s="280" t="s">
        <v>321</v>
      </c>
      <c r="B126" s="306" t="s">
        <v>280</v>
      </c>
      <c r="C126" s="307">
        <v>146.82</v>
      </c>
      <c r="D126" s="283"/>
      <c r="E126" s="283"/>
    </row>
    <row r="127" spans="1:5" s="275" customFormat="1" x14ac:dyDescent="0.25">
      <c r="A127" s="280" t="s">
        <v>396</v>
      </c>
      <c r="B127" s="306" t="s">
        <v>280</v>
      </c>
      <c r="C127" s="307">
        <v>90.05</v>
      </c>
      <c r="D127" s="283"/>
      <c r="E127" s="283"/>
    </row>
    <row r="128" spans="1:5" s="275" customFormat="1" ht="45" x14ac:dyDescent="0.25">
      <c r="A128" s="300" t="s">
        <v>397</v>
      </c>
      <c r="B128" s="306" t="s">
        <v>280</v>
      </c>
      <c r="C128" s="306">
        <v>67.61</v>
      </c>
      <c r="D128" s="301"/>
      <c r="E128" s="301"/>
    </row>
    <row r="129" spans="1:6" s="275" customFormat="1" x14ac:dyDescent="0.25">
      <c r="A129" s="280"/>
      <c r="B129" s="281"/>
      <c r="C129" s="282"/>
      <c r="D129" s="283"/>
      <c r="E129" s="283"/>
    </row>
    <row r="130" spans="1:6" x14ac:dyDescent="0.25">
      <c r="A130" s="329" t="s">
        <v>357</v>
      </c>
      <c r="B130" s="329"/>
      <c r="C130" s="329"/>
      <c r="D130" s="329"/>
      <c r="E130" s="329"/>
      <c r="F130" s="275"/>
    </row>
    <row r="131" spans="1:6" s="275" customFormat="1" x14ac:dyDescent="0.25">
      <c r="A131" s="276" t="s">
        <v>358</v>
      </c>
      <c r="B131" s="277"/>
      <c r="C131" s="278"/>
      <c r="D131" s="279"/>
      <c r="E131" s="279"/>
    </row>
    <row r="132" spans="1:6" s="275" customFormat="1" x14ac:dyDescent="0.25">
      <c r="A132" s="280" t="s">
        <v>391</v>
      </c>
      <c r="B132" s="306" t="s">
        <v>21</v>
      </c>
      <c r="C132" s="307">
        <v>8</v>
      </c>
      <c r="D132" s="283"/>
      <c r="E132" s="283"/>
    </row>
    <row r="133" spans="1:6" s="275" customFormat="1" x14ac:dyDescent="0.25">
      <c r="A133" s="280" t="s">
        <v>359</v>
      </c>
      <c r="B133" s="306" t="s">
        <v>280</v>
      </c>
      <c r="C133" s="307">
        <v>46</v>
      </c>
      <c r="D133" s="283"/>
      <c r="E133" s="283"/>
    </row>
    <row r="134" spans="1:6" s="275" customFormat="1" x14ac:dyDescent="0.25">
      <c r="A134" s="280" t="s">
        <v>360</v>
      </c>
      <c r="B134" s="306" t="s">
        <v>344</v>
      </c>
      <c r="C134" s="307">
        <v>35.76</v>
      </c>
      <c r="D134" s="283"/>
      <c r="E134" s="283"/>
    </row>
    <row r="135" spans="1:6" s="275" customFormat="1" x14ac:dyDescent="0.25">
      <c r="A135" s="280" t="s">
        <v>361</v>
      </c>
      <c r="B135" s="306" t="s">
        <v>280</v>
      </c>
      <c r="C135" s="307">
        <v>160.21</v>
      </c>
      <c r="D135" s="283"/>
      <c r="E135" s="283"/>
    </row>
    <row r="136" spans="1:6" s="275" customFormat="1" x14ac:dyDescent="0.25">
      <c r="A136" s="280" t="s">
        <v>362</v>
      </c>
      <c r="B136" s="306" t="s">
        <v>280</v>
      </c>
      <c r="C136" s="307">
        <v>121.7</v>
      </c>
      <c r="D136" s="283"/>
      <c r="E136" s="283"/>
    </row>
    <row r="137" spans="1:6" s="275" customFormat="1" x14ac:dyDescent="0.25">
      <c r="A137" s="280" t="s">
        <v>363</v>
      </c>
      <c r="B137" s="306" t="s">
        <v>280</v>
      </c>
      <c r="C137" s="307">
        <v>38.5</v>
      </c>
      <c r="D137" s="283"/>
      <c r="E137" s="283"/>
    </row>
    <row r="138" spans="1:6" s="275" customFormat="1" x14ac:dyDescent="0.25">
      <c r="A138" s="280" t="s">
        <v>364</v>
      </c>
      <c r="B138" s="306" t="s">
        <v>344</v>
      </c>
      <c r="C138" s="307">
        <v>35.76</v>
      </c>
      <c r="D138" s="283"/>
      <c r="E138" s="283"/>
    </row>
    <row r="139" spans="1:6" s="275" customFormat="1" x14ac:dyDescent="0.25">
      <c r="A139" s="280" t="s">
        <v>365</v>
      </c>
      <c r="B139" s="306" t="s">
        <v>280</v>
      </c>
      <c r="C139" s="307">
        <v>65.209999999999994</v>
      </c>
      <c r="D139" s="283"/>
      <c r="E139" s="283"/>
    </row>
    <row r="140" spans="1:6" s="275" customFormat="1" x14ac:dyDescent="0.25">
      <c r="A140" s="280" t="s">
        <v>366</v>
      </c>
      <c r="B140" s="306" t="s">
        <v>21</v>
      </c>
      <c r="C140" s="307">
        <v>8</v>
      </c>
      <c r="D140" s="283"/>
      <c r="E140" s="283"/>
    </row>
    <row r="141" spans="1:6" ht="30" x14ac:dyDescent="0.25">
      <c r="A141" s="280" t="s">
        <v>392</v>
      </c>
      <c r="B141" s="306" t="s">
        <v>21</v>
      </c>
      <c r="C141" s="307">
        <v>36</v>
      </c>
      <c r="D141" s="283"/>
      <c r="E141" s="283"/>
    </row>
    <row r="142" spans="1:6" s="275" customFormat="1" ht="19.5" customHeight="1" x14ac:dyDescent="0.25">
      <c r="A142" s="280" t="s">
        <v>315</v>
      </c>
      <c r="B142" s="306" t="s">
        <v>280</v>
      </c>
      <c r="C142" s="307">
        <v>65.209999999999994</v>
      </c>
      <c r="D142" s="283"/>
      <c r="E142" s="283"/>
    </row>
    <row r="143" spans="1:6" s="275" customFormat="1" ht="19.5" customHeight="1" x14ac:dyDescent="0.25">
      <c r="A143" s="280" t="s">
        <v>410</v>
      </c>
      <c r="B143" s="306" t="s">
        <v>344</v>
      </c>
      <c r="C143" s="307">
        <v>47</v>
      </c>
      <c r="D143" s="283"/>
      <c r="E143" s="283"/>
    </row>
    <row r="144" spans="1:6" s="275" customFormat="1" x14ac:dyDescent="0.25">
      <c r="A144" s="280"/>
      <c r="B144" s="281"/>
      <c r="C144" s="282"/>
      <c r="D144" s="283"/>
      <c r="E144" s="283"/>
    </row>
    <row r="145" spans="1:6" s="275" customFormat="1" x14ac:dyDescent="0.25">
      <c r="A145" s="329" t="s">
        <v>356</v>
      </c>
      <c r="B145" s="329"/>
      <c r="C145" s="329"/>
      <c r="D145" s="329"/>
      <c r="E145" s="329"/>
    </row>
    <row r="146" spans="1:6" s="275" customFormat="1" x14ac:dyDescent="0.25">
      <c r="A146" s="326" t="s">
        <v>367</v>
      </c>
      <c r="B146" s="327"/>
      <c r="C146" s="327"/>
      <c r="D146" s="327"/>
      <c r="E146" s="328"/>
    </row>
    <row r="147" spans="1:6" ht="30" x14ac:dyDescent="0.25">
      <c r="A147" s="280" t="s">
        <v>412</v>
      </c>
      <c r="B147" s="308" t="s">
        <v>280</v>
      </c>
      <c r="C147" s="309">
        <v>40.5</v>
      </c>
      <c r="D147" s="284"/>
      <c r="E147" s="284"/>
      <c r="F147" s="275"/>
    </row>
    <row r="148" spans="1:6" x14ac:dyDescent="0.25">
      <c r="A148" s="280" t="s">
        <v>286</v>
      </c>
      <c r="B148" s="306" t="s">
        <v>417</v>
      </c>
      <c r="C148" s="307">
        <v>52</v>
      </c>
      <c r="D148" s="283"/>
      <c r="E148" s="283"/>
    </row>
    <row r="149" spans="1:6" s="275" customFormat="1" x14ac:dyDescent="0.25">
      <c r="A149" s="280" t="s">
        <v>287</v>
      </c>
      <c r="B149" s="306" t="s">
        <v>344</v>
      </c>
      <c r="C149" s="307">
        <v>76</v>
      </c>
      <c r="D149" s="283"/>
      <c r="E149" s="283"/>
    </row>
    <row r="150" spans="1:6" s="275" customFormat="1" ht="45" x14ac:dyDescent="0.25">
      <c r="A150" s="280" t="s">
        <v>368</v>
      </c>
      <c r="B150" s="306" t="s">
        <v>344</v>
      </c>
      <c r="C150" s="307">
        <v>248.25</v>
      </c>
      <c r="D150" s="283"/>
      <c r="E150" s="283"/>
    </row>
    <row r="151" spans="1:6" s="275" customFormat="1" ht="30" x14ac:dyDescent="0.25">
      <c r="A151" s="280" t="s">
        <v>371</v>
      </c>
      <c r="B151" s="306" t="s">
        <v>344</v>
      </c>
      <c r="C151" s="307">
        <v>13.4</v>
      </c>
      <c r="D151" s="283"/>
      <c r="E151" s="283"/>
    </row>
    <row r="152" spans="1:6" s="275" customFormat="1" x14ac:dyDescent="0.25">
      <c r="A152" s="280" t="s">
        <v>370</v>
      </c>
      <c r="B152" s="306" t="s">
        <v>280</v>
      </c>
      <c r="C152" s="307">
        <v>2</v>
      </c>
      <c r="D152" s="283"/>
      <c r="E152" s="283"/>
    </row>
    <row r="153" spans="1:6" s="275" customFormat="1" ht="30.75" customHeight="1" x14ac:dyDescent="0.25">
      <c r="A153" s="280" t="s">
        <v>400</v>
      </c>
      <c r="B153" s="308" t="s">
        <v>344</v>
      </c>
      <c r="C153" s="309">
        <v>130.65</v>
      </c>
      <c r="D153" s="284"/>
      <c r="E153" s="284"/>
    </row>
    <row r="154" spans="1:6" s="275" customFormat="1" ht="32.25" customHeight="1" x14ac:dyDescent="0.25">
      <c r="A154" s="280" t="s">
        <v>399</v>
      </c>
      <c r="B154" s="308" t="s">
        <v>344</v>
      </c>
      <c r="C154" s="309">
        <v>192.9</v>
      </c>
      <c r="D154" s="284"/>
      <c r="E154" s="284"/>
    </row>
    <row r="155" spans="1:6" s="275" customFormat="1" ht="33.75" customHeight="1" x14ac:dyDescent="0.25">
      <c r="A155" s="280" t="s">
        <v>401</v>
      </c>
      <c r="B155" s="306" t="s">
        <v>344</v>
      </c>
      <c r="C155" s="307">
        <v>144.55000000000001</v>
      </c>
      <c r="D155" s="283"/>
      <c r="E155" s="283"/>
    </row>
    <row r="156" spans="1:6" s="275" customFormat="1" ht="29.25" customHeight="1" x14ac:dyDescent="0.25">
      <c r="A156" s="280" t="s">
        <v>402</v>
      </c>
      <c r="B156" s="306" t="s">
        <v>344</v>
      </c>
      <c r="C156" s="307">
        <v>77.900000000000006</v>
      </c>
      <c r="D156" s="283"/>
      <c r="E156" s="283"/>
    </row>
    <row r="157" spans="1:6" ht="45" x14ac:dyDescent="0.25">
      <c r="A157" s="280" t="s">
        <v>403</v>
      </c>
      <c r="B157" s="306" t="s">
        <v>21</v>
      </c>
      <c r="C157" s="307">
        <v>12</v>
      </c>
      <c r="D157" s="283"/>
      <c r="E157" s="283"/>
    </row>
    <row r="158" spans="1:6" ht="45" x14ac:dyDescent="0.25">
      <c r="A158" s="280" t="s">
        <v>416</v>
      </c>
      <c r="B158" s="306" t="s">
        <v>21</v>
      </c>
      <c r="C158" s="307">
        <v>15</v>
      </c>
      <c r="D158" s="283"/>
      <c r="E158" s="283"/>
    </row>
    <row r="159" spans="1:6" ht="45" x14ac:dyDescent="0.25">
      <c r="A159" s="280" t="s">
        <v>404</v>
      </c>
      <c r="B159" s="306" t="s">
        <v>21</v>
      </c>
      <c r="C159" s="307">
        <v>16</v>
      </c>
      <c r="D159" s="283"/>
      <c r="E159" s="283"/>
    </row>
    <row r="160" spans="1:6" s="275" customFormat="1" x14ac:dyDescent="0.25">
      <c r="A160" s="280" t="s">
        <v>382</v>
      </c>
      <c r="B160" s="306" t="s">
        <v>383</v>
      </c>
      <c r="C160" s="307">
        <v>1200</v>
      </c>
      <c r="D160" s="283"/>
      <c r="E160" s="283"/>
    </row>
    <row r="161" spans="1:6" s="275" customFormat="1" ht="30" x14ac:dyDescent="0.25">
      <c r="A161" s="280" t="s">
        <v>384</v>
      </c>
      <c r="B161" s="306" t="s">
        <v>344</v>
      </c>
      <c r="C161" s="307">
        <v>130.65</v>
      </c>
      <c r="D161" s="283"/>
      <c r="E161" s="283"/>
    </row>
    <row r="162" spans="1:6" s="275" customFormat="1" ht="30" x14ac:dyDescent="0.25">
      <c r="A162" s="280" t="s">
        <v>385</v>
      </c>
      <c r="B162" s="306" t="s">
        <v>344</v>
      </c>
      <c r="C162" s="307">
        <v>192.9</v>
      </c>
      <c r="D162" s="283"/>
      <c r="E162" s="283"/>
    </row>
    <row r="163" spans="1:6" s="275" customFormat="1" ht="30" x14ac:dyDescent="0.25">
      <c r="A163" s="280" t="s">
        <v>386</v>
      </c>
      <c r="B163" s="306" t="s">
        <v>344</v>
      </c>
      <c r="C163" s="307">
        <v>144.55000000000001</v>
      </c>
      <c r="D163" s="283"/>
      <c r="E163" s="283"/>
    </row>
    <row r="164" spans="1:6" s="275" customFormat="1" ht="30" x14ac:dyDescent="0.25">
      <c r="A164" s="280" t="s">
        <v>387</v>
      </c>
      <c r="B164" s="306" t="s">
        <v>344</v>
      </c>
      <c r="C164" s="307">
        <v>77.900000000000006</v>
      </c>
      <c r="D164" s="283"/>
      <c r="E164" s="283"/>
    </row>
    <row r="165" spans="1:6" x14ac:dyDescent="0.25">
      <c r="A165" s="280" t="s">
        <v>372</v>
      </c>
      <c r="B165" s="306" t="s">
        <v>344</v>
      </c>
      <c r="C165" s="307">
        <v>13.4</v>
      </c>
      <c r="D165" s="283"/>
      <c r="E165" s="283"/>
      <c r="F165" s="275"/>
    </row>
    <row r="166" spans="1:6" x14ac:dyDescent="0.25">
      <c r="A166" s="280" t="s">
        <v>373</v>
      </c>
      <c r="B166" s="306" t="s">
        <v>280</v>
      </c>
      <c r="C166" s="307">
        <v>13.4</v>
      </c>
      <c r="D166" s="283"/>
      <c r="E166" s="283"/>
      <c r="F166" s="275"/>
    </row>
    <row r="167" spans="1:6" x14ac:dyDescent="0.25">
      <c r="A167" s="280" t="s">
        <v>374</v>
      </c>
      <c r="B167" s="306" t="s">
        <v>280</v>
      </c>
      <c r="C167" s="307">
        <v>36</v>
      </c>
      <c r="D167" s="283"/>
      <c r="E167" s="283"/>
      <c r="F167" s="275"/>
    </row>
    <row r="168" spans="1:6" x14ac:dyDescent="0.25">
      <c r="A168" s="280" t="s">
        <v>375</v>
      </c>
      <c r="B168" s="306" t="s">
        <v>280</v>
      </c>
      <c r="C168" s="307">
        <v>2</v>
      </c>
      <c r="D168" s="283"/>
      <c r="E168" s="283"/>
    </row>
    <row r="169" spans="1:6" s="275" customFormat="1" ht="120" x14ac:dyDescent="0.25">
      <c r="A169" s="330" t="s">
        <v>425</v>
      </c>
      <c r="B169" s="306" t="s">
        <v>21</v>
      </c>
      <c r="C169" s="307">
        <v>1</v>
      </c>
      <c r="D169" s="283"/>
      <c r="E169" s="283"/>
    </row>
    <row r="170" spans="1:6" s="275" customFormat="1" ht="30" x14ac:dyDescent="0.25">
      <c r="A170" s="280" t="s">
        <v>411</v>
      </c>
      <c r="B170" s="306" t="s">
        <v>280</v>
      </c>
      <c r="C170" s="307">
        <v>40.5</v>
      </c>
      <c r="D170" s="283"/>
      <c r="E170" s="283"/>
    </row>
    <row r="171" spans="1:6" s="275" customFormat="1" x14ac:dyDescent="0.25">
      <c r="A171" s="280"/>
      <c r="B171" s="281"/>
      <c r="C171" s="282"/>
      <c r="D171" s="283"/>
      <c r="E171" s="283"/>
    </row>
    <row r="172" spans="1:6" x14ac:dyDescent="0.25">
      <c r="A172" s="323" t="s">
        <v>376</v>
      </c>
      <c r="B172" s="324"/>
      <c r="C172" s="324"/>
      <c r="D172" s="324"/>
      <c r="E172" s="325"/>
    </row>
    <row r="173" spans="1:6" x14ac:dyDescent="0.25">
      <c r="A173" s="326" t="s">
        <v>358</v>
      </c>
      <c r="B173" s="327"/>
      <c r="C173" s="327"/>
      <c r="D173" s="327"/>
      <c r="E173" s="328"/>
    </row>
    <row r="174" spans="1:6" x14ac:dyDescent="0.25">
      <c r="A174" s="280" t="s">
        <v>379</v>
      </c>
      <c r="B174" s="306" t="s">
        <v>21</v>
      </c>
      <c r="C174" s="307">
        <v>36</v>
      </c>
      <c r="D174" s="283"/>
      <c r="E174" s="283"/>
    </row>
    <row r="175" spans="1:6" x14ac:dyDescent="0.25">
      <c r="A175" s="280" t="s">
        <v>380</v>
      </c>
      <c r="B175" s="306" t="s">
        <v>344</v>
      </c>
      <c r="C175" s="307">
        <v>11.3</v>
      </c>
      <c r="D175" s="283"/>
      <c r="E175" s="283"/>
    </row>
    <row r="176" spans="1:6" s="275" customFormat="1" ht="30.75" customHeight="1" x14ac:dyDescent="0.25">
      <c r="A176" s="280" t="s">
        <v>405</v>
      </c>
      <c r="B176" s="306" t="s">
        <v>344</v>
      </c>
      <c r="C176" s="307">
        <v>3.4</v>
      </c>
      <c r="D176" s="283"/>
      <c r="E176" s="283"/>
    </row>
    <row r="177" spans="1:6" s="275" customFormat="1" ht="19.5" customHeight="1" x14ac:dyDescent="0.25">
      <c r="A177" s="280" t="s">
        <v>406</v>
      </c>
      <c r="B177" s="306" t="s">
        <v>344</v>
      </c>
      <c r="C177" s="307">
        <v>3.4</v>
      </c>
      <c r="D177" s="283"/>
      <c r="E177" s="283"/>
    </row>
    <row r="178" spans="1:6" s="275" customFormat="1" x14ac:dyDescent="0.25">
      <c r="A178" s="280" t="s">
        <v>407</v>
      </c>
      <c r="B178" s="306" t="s">
        <v>344</v>
      </c>
      <c r="C178" s="307">
        <v>3.4</v>
      </c>
      <c r="D178" s="283"/>
      <c r="E178" s="283"/>
    </row>
    <row r="179" spans="1:6" x14ac:dyDescent="0.25">
      <c r="A179" s="280" t="s">
        <v>377</v>
      </c>
      <c r="B179" s="306" t="s">
        <v>280</v>
      </c>
      <c r="C179" s="307">
        <v>46</v>
      </c>
      <c r="D179" s="283"/>
      <c r="E179" s="283"/>
    </row>
    <row r="180" spans="1:6" s="275" customFormat="1" x14ac:dyDescent="0.25">
      <c r="A180" s="280" t="s">
        <v>378</v>
      </c>
      <c r="B180" s="306" t="s">
        <v>280</v>
      </c>
      <c r="C180" s="307">
        <v>81.73</v>
      </c>
      <c r="D180" s="283"/>
      <c r="E180" s="283"/>
      <c r="F180"/>
    </row>
    <row r="181" spans="1:6" x14ac:dyDescent="0.25">
      <c r="A181" s="280" t="s">
        <v>362</v>
      </c>
      <c r="B181" s="306" t="s">
        <v>280</v>
      </c>
      <c r="C181" s="307">
        <v>81.73</v>
      </c>
      <c r="D181" s="283"/>
      <c r="E181" s="283"/>
    </row>
    <row r="182" spans="1:6" s="275" customFormat="1" ht="30" customHeight="1" x14ac:dyDescent="0.25">
      <c r="A182" s="280" t="s">
        <v>393</v>
      </c>
      <c r="B182" s="306" t="s">
        <v>6</v>
      </c>
      <c r="C182" s="307">
        <v>91</v>
      </c>
      <c r="D182" s="283"/>
      <c r="E182" s="283"/>
    </row>
    <row r="183" spans="1:6" ht="30" x14ac:dyDescent="0.25">
      <c r="A183" s="280" t="s">
        <v>389</v>
      </c>
      <c r="B183" s="306" t="s">
        <v>21</v>
      </c>
      <c r="C183" s="307">
        <v>36</v>
      </c>
      <c r="D183" s="283"/>
      <c r="E183" s="283"/>
    </row>
    <row r="184" spans="1:6" ht="60" x14ac:dyDescent="0.25">
      <c r="A184" s="280" t="s">
        <v>381</v>
      </c>
      <c r="B184" s="306" t="s">
        <v>344</v>
      </c>
      <c r="C184" s="307">
        <v>11.3</v>
      </c>
      <c r="D184" s="283"/>
      <c r="E184" s="283"/>
      <c r="F184" s="275"/>
    </row>
    <row r="185" spans="1:6" ht="45" x14ac:dyDescent="0.25">
      <c r="A185" s="280" t="s">
        <v>397</v>
      </c>
      <c r="B185" s="306" t="s">
        <v>280</v>
      </c>
      <c r="C185" s="307">
        <v>68.55</v>
      </c>
      <c r="D185" s="283"/>
      <c r="E185" s="283"/>
    </row>
    <row r="186" spans="1:6" s="275" customFormat="1" ht="7.5" customHeight="1" x14ac:dyDescent="0.25">
      <c r="A186" s="280"/>
      <c r="B186" s="281"/>
      <c r="C186" s="282"/>
      <c r="D186" s="283"/>
      <c r="E186" s="283"/>
    </row>
    <row r="187" spans="1:6" ht="18.75" customHeight="1" x14ac:dyDescent="0.25">
      <c r="A187" s="311" t="s">
        <v>418</v>
      </c>
      <c r="B187" s="290"/>
      <c r="C187" s="291"/>
      <c r="D187" s="292"/>
      <c r="E187" s="292"/>
    </row>
    <row r="188" spans="1:6" ht="29.25" customHeight="1" x14ac:dyDescent="0.25">
      <c r="A188" s="311" t="s">
        <v>419</v>
      </c>
      <c r="B188" s="290"/>
      <c r="C188" s="291"/>
      <c r="D188" s="292"/>
      <c r="E188" s="292"/>
    </row>
    <row r="189" spans="1:6" ht="30.75" customHeight="1" x14ac:dyDescent="0.25">
      <c r="A189" s="311" t="s">
        <v>420</v>
      </c>
      <c r="B189" s="290"/>
      <c r="C189" s="291"/>
      <c r="D189" s="292"/>
      <c r="E189" s="292"/>
    </row>
    <row r="190" spans="1:6" ht="19.5" customHeight="1" x14ac:dyDescent="0.25">
      <c r="A190" s="311" t="s">
        <v>390</v>
      </c>
      <c r="B190" s="290"/>
      <c r="C190" s="291"/>
      <c r="D190" s="292"/>
      <c r="E190" s="292"/>
    </row>
    <row r="191" spans="1:6" ht="30" x14ac:dyDescent="0.25">
      <c r="A191" s="285" t="s">
        <v>421</v>
      </c>
      <c r="B191" s="293"/>
      <c r="C191" s="294"/>
      <c r="D191" s="289"/>
      <c r="E191" s="289"/>
    </row>
    <row r="192" spans="1:6" s="275" customFormat="1" x14ac:dyDescent="0.25">
      <c r="A192" s="302"/>
      <c r="B192" s="303"/>
      <c r="C192" s="304"/>
      <c r="D192" s="305"/>
      <c r="E192" s="305"/>
    </row>
    <row r="193" spans="1:5" s="275" customFormat="1" x14ac:dyDescent="0.25">
      <c r="A193" s="302"/>
      <c r="B193" s="303"/>
      <c r="C193" s="304"/>
      <c r="D193" s="305"/>
      <c r="E193" s="305"/>
    </row>
    <row r="194" spans="1:5" x14ac:dyDescent="0.25">
      <c r="A194" s="295"/>
      <c r="B194" s="296"/>
      <c r="C194" s="297"/>
      <c r="D194" s="298"/>
      <c r="E194" s="298"/>
    </row>
    <row r="195" spans="1:5" x14ac:dyDescent="0.25">
      <c r="A195" s="295"/>
      <c r="B195" s="296"/>
      <c r="C195" s="297"/>
      <c r="D195" s="298"/>
      <c r="E195" s="298"/>
    </row>
    <row r="196" spans="1:5" x14ac:dyDescent="0.25">
      <c r="A196" s="295"/>
      <c r="B196" s="296"/>
      <c r="C196" s="297"/>
      <c r="D196" s="298"/>
      <c r="E196" s="298"/>
    </row>
    <row r="197" spans="1:5" x14ac:dyDescent="0.25">
      <c r="A197" s="295"/>
      <c r="B197" s="296"/>
      <c r="C197" s="297"/>
      <c r="D197" s="298"/>
      <c r="E197" s="298"/>
    </row>
    <row r="198" spans="1:5" x14ac:dyDescent="0.25">
      <c r="A198" s="295"/>
      <c r="B198" s="296"/>
      <c r="C198" s="297"/>
      <c r="D198" s="298"/>
      <c r="E198" s="298"/>
    </row>
    <row r="199" spans="1:5" x14ac:dyDescent="0.25">
      <c r="A199" s="295"/>
      <c r="B199" s="296"/>
      <c r="C199" s="297"/>
      <c r="D199" s="298"/>
      <c r="E199" s="298"/>
    </row>
    <row r="200" spans="1:5" x14ac:dyDescent="0.25">
      <c r="A200" s="295"/>
      <c r="B200" s="296"/>
      <c r="C200" s="297"/>
      <c r="D200" s="298"/>
      <c r="E200" s="298"/>
    </row>
    <row r="201" spans="1:5" x14ac:dyDescent="0.25">
      <c r="A201" s="295"/>
      <c r="B201" s="296"/>
      <c r="C201" s="297"/>
      <c r="D201" s="298"/>
      <c r="E201" s="298"/>
    </row>
  </sheetData>
  <mergeCells count="9">
    <mergeCell ref="A1:E1"/>
    <mergeCell ref="A172:E172"/>
    <mergeCell ref="A173:E173"/>
    <mergeCell ref="A145:E145"/>
    <mergeCell ref="A130:E130"/>
    <mergeCell ref="A62:E62"/>
    <mergeCell ref="A146:E146"/>
    <mergeCell ref="A112:E112"/>
    <mergeCell ref="A121:E121"/>
  </mergeCells>
  <pageMargins left="0.70866141732283472" right="0.70866141732283472" top="0.94488188976377963" bottom="0.74803149606299213" header="0.31496062992125984" footer="0.31496062992125984"/>
  <pageSetup paperSize="9" scale="97" orientation="portrait" r:id="rId1"/>
  <headerFooter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5" sqref="A5:E19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17-01-2018</vt:lpstr>
      <vt:lpstr>Лист3</vt:lpstr>
      <vt:lpstr>Лист1</vt:lpstr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 stoianov</dc:creator>
  <cp:lastModifiedBy>user</cp:lastModifiedBy>
  <cp:lastPrinted>2019-03-11T08:25:05Z</cp:lastPrinted>
  <dcterms:created xsi:type="dcterms:W3CDTF">2017-11-21T09:38:41Z</dcterms:created>
  <dcterms:modified xsi:type="dcterms:W3CDTF">2019-03-11T08:28:27Z</dcterms:modified>
</cp:coreProperties>
</file>