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паковки\пазарен дял\Пазарен дял 2025\"/>
    </mc:Choice>
  </mc:AlternateContent>
  <bookViews>
    <workbookView xWindow="0" yWindow="0" windowWidth="28800" windowHeight="12210" tabRatio="889"/>
  </bookViews>
  <sheets>
    <sheet name="30 май 2025" sheetId="35" r:id="rId1"/>
    <sheet name="30 Януари 2025" sheetId="34" r:id="rId2"/>
    <sheet name="25 септември 2024" sheetId="33" r:id="rId3"/>
    <sheet name="23 Май 2024" sheetId="32" r:id="rId4"/>
    <sheet name="30 Ямуари 2024" sheetId="31" r:id="rId5"/>
    <sheet name="30 Септември" sheetId="30" r:id="rId6"/>
    <sheet name="30 Май 2023" sheetId="29" r:id="rId7"/>
    <sheet name="30 януари 2023" sheetId="28" r:id="rId8"/>
    <sheet name="30 Септември 2022" sheetId="27" r:id="rId9"/>
    <sheet name="31 Май 2022" sheetId="26" r:id="rId10"/>
    <sheet name="30 Януари 2022" sheetId="25" r:id="rId11"/>
    <sheet name="30 Септември 2021" sheetId="24" r:id="rId12"/>
    <sheet name="31 Май 2021" sheetId="23" r:id="rId13"/>
    <sheet name="30 Януари 2021" sheetId="22" r:id="rId14"/>
    <sheet name="30 Септември 2020" sheetId="21" r:id="rId15"/>
    <sheet name="30 май 2020" sheetId="20" r:id="rId16"/>
    <sheet name="30 януари 2020 г." sheetId="19" r:id="rId17"/>
    <sheet name="30 септември 2019" sheetId="18" r:id="rId18"/>
    <sheet name="30 май 2019 г." sheetId="17" r:id="rId19"/>
    <sheet name="30 януари 2019" sheetId="16" r:id="rId20"/>
  </sheets>
  <calcPr calcId="162913"/>
</workbook>
</file>

<file path=xl/calcChain.xml><?xml version="1.0" encoding="utf-8"?>
<calcChain xmlns="http://schemas.openxmlformats.org/spreadsheetml/2006/main">
  <c r="F7" i="35" l="1"/>
  <c r="C7" i="35"/>
  <c r="D3" i="35" s="1"/>
  <c r="E3" i="35" l="1"/>
  <c r="D6" i="35"/>
  <c r="E6" i="35" s="1"/>
  <c r="D4" i="35"/>
  <c r="E4" i="35" s="1"/>
  <c r="D5" i="35"/>
  <c r="E5" i="35" s="1"/>
  <c r="F7" i="34"/>
  <c r="C7" i="34"/>
  <c r="D4" i="34"/>
  <c r="E4" i="34"/>
  <c r="F7" i="33"/>
  <c r="C7" i="33"/>
  <c r="D3" i="33"/>
  <c r="E6" i="32"/>
  <c r="F7" i="32"/>
  <c r="C7" i="32"/>
  <c r="D4" i="32"/>
  <c r="E4" i="32"/>
  <c r="F22" i="31"/>
  <c r="C22" i="31"/>
  <c r="D19" i="31"/>
  <c r="E19" i="31"/>
  <c r="F7" i="30"/>
  <c r="C7" i="30"/>
  <c r="D4" i="30"/>
  <c r="E4" i="30"/>
  <c r="F7" i="29"/>
  <c r="C7" i="29"/>
  <c r="D4" i="29"/>
  <c r="E4" i="29"/>
  <c r="E6" i="28"/>
  <c r="F7" i="28"/>
  <c r="C7" i="28"/>
  <c r="D6" i="28"/>
  <c r="F7" i="27"/>
  <c r="C7" i="27"/>
  <c r="D4" i="27"/>
  <c r="E4" i="27"/>
  <c r="F7" i="26"/>
  <c r="C7" i="26"/>
  <c r="D6" i="26"/>
  <c r="E6" i="26"/>
  <c r="C7" i="25"/>
  <c r="D3" i="25"/>
  <c r="F7" i="25"/>
  <c r="F8" i="24"/>
  <c r="C8" i="24"/>
  <c r="D7" i="24"/>
  <c r="C8" i="23"/>
  <c r="D7" i="23"/>
  <c r="F8" i="23"/>
  <c r="F9" i="22"/>
  <c r="C9" i="22"/>
  <c r="D5" i="22"/>
  <c r="E5" i="22"/>
  <c r="D3" i="22"/>
  <c r="E3" i="22"/>
  <c r="E9" i="22"/>
  <c r="C9" i="21"/>
  <c r="D3" i="21"/>
  <c r="D9" i="21"/>
  <c r="D6" i="21"/>
  <c r="E6" i="21"/>
  <c r="C9" i="20"/>
  <c r="D8" i="20"/>
  <c r="C8" i="19"/>
  <c r="D5" i="19"/>
  <c r="F5" i="19"/>
  <c r="D7" i="19"/>
  <c r="E7" i="19"/>
  <c r="C8" i="18"/>
  <c r="D6" i="18"/>
  <c r="D3" i="18"/>
  <c r="E3" i="18"/>
  <c r="C8" i="17"/>
  <c r="D7" i="17"/>
  <c r="E7" i="17"/>
  <c r="D3" i="17"/>
  <c r="F3" i="17"/>
  <c r="C8" i="16"/>
  <c r="D4" i="16"/>
  <c r="D6" i="16"/>
  <c r="E6" i="16"/>
  <c r="D3" i="19"/>
  <c r="F3" i="19"/>
  <c r="D6" i="19"/>
  <c r="E6" i="19"/>
  <c r="F6" i="19"/>
  <c r="D4" i="19"/>
  <c r="E4" i="19"/>
  <c r="E8" i="19"/>
  <c r="F7" i="19"/>
  <c r="D4" i="21"/>
  <c r="E4" i="21"/>
  <c r="F9" i="21"/>
  <c r="D8" i="21"/>
  <c r="D5" i="18"/>
  <c r="E5" i="18"/>
  <c r="D4" i="22"/>
  <c r="D7" i="22"/>
  <c r="E7" i="22"/>
  <c r="F5" i="18"/>
  <c r="D5" i="21"/>
  <c r="E5" i="21"/>
  <c r="D8" i="22"/>
  <c r="D9" i="22"/>
  <c r="D6" i="22"/>
  <c r="E6" i="22"/>
  <c r="D7" i="21"/>
  <c r="E7" i="21"/>
  <c r="D3" i="23"/>
  <c r="E3" i="23"/>
  <c r="D5" i="23"/>
  <c r="E5" i="23"/>
  <c r="D6" i="23"/>
  <c r="E6" i="23"/>
  <c r="F3" i="18"/>
  <c r="E3" i="21"/>
  <c r="E9" i="21"/>
  <c r="E3" i="19"/>
  <c r="D5" i="16"/>
  <c r="E5" i="16"/>
  <c r="D3" i="16"/>
  <c r="F3" i="16"/>
  <c r="D8" i="19"/>
  <c r="E5" i="19"/>
  <c r="F4" i="19"/>
  <c r="E3" i="16"/>
  <c r="D6" i="25"/>
  <c r="E6" i="25"/>
  <c r="D5" i="25"/>
  <c r="E5" i="25"/>
  <c r="D4" i="25"/>
  <c r="E4" i="25"/>
  <c r="D5" i="26"/>
  <c r="E5" i="26"/>
  <c r="D4" i="26"/>
  <c r="E4" i="26"/>
  <c r="D3" i="26"/>
  <c r="D7" i="26"/>
  <c r="E3" i="26"/>
  <c r="E7" i="26"/>
  <c r="D3" i="27"/>
  <c r="E3" i="27"/>
  <c r="D5" i="27"/>
  <c r="E5" i="27"/>
  <c r="D6" i="27"/>
  <c r="E6" i="27"/>
  <c r="F6" i="18"/>
  <c r="E6" i="18"/>
  <c r="F8" i="19"/>
  <c r="F4" i="16"/>
  <c r="F8" i="16"/>
  <c r="E4" i="16"/>
  <c r="E8" i="16"/>
  <c r="E3" i="25"/>
  <c r="E7" i="25"/>
  <c r="D7" i="25"/>
  <c r="D8" i="16"/>
  <c r="D8" i="23"/>
  <c r="D5" i="24"/>
  <c r="E5" i="24"/>
  <c r="D7" i="20"/>
  <c r="D7" i="18"/>
  <c r="D7" i="16"/>
  <c r="E7" i="16"/>
  <c r="D4" i="17"/>
  <c r="D8" i="17"/>
  <c r="F5" i="16"/>
  <c r="D4" i="24"/>
  <c r="E4" i="24"/>
  <c r="D3" i="20"/>
  <c r="F6" i="16"/>
  <c r="D5" i="20"/>
  <c r="D3" i="24"/>
  <c r="D6" i="24"/>
  <c r="E6" i="24"/>
  <c r="D4" i="23"/>
  <c r="E4" i="23"/>
  <c r="E8" i="23"/>
  <c r="D6" i="20"/>
  <c r="D4" i="18"/>
  <c r="D5" i="17"/>
  <c r="D6" i="17"/>
  <c r="D4" i="20"/>
  <c r="E3" i="17"/>
  <c r="E7" i="27"/>
  <c r="D7" i="27"/>
  <c r="E6" i="20"/>
  <c r="F6" i="20"/>
  <c r="F5" i="17"/>
  <c r="E5" i="17"/>
  <c r="D8" i="18"/>
  <c r="E4" i="18"/>
  <c r="E8" i="18"/>
  <c r="F4" i="18"/>
  <c r="F8" i="18"/>
  <c r="D9" i="20"/>
  <c r="E3" i="20"/>
  <c r="F4" i="17"/>
  <c r="E4" i="17"/>
  <c r="E3" i="24"/>
  <c r="E8" i="24"/>
  <c r="D8" i="24"/>
  <c r="E7" i="20"/>
  <c r="F7" i="20"/>
  <c r="E7" i="18"/>
  <c r="F7" i="18"/>
  <c r="F4" i="20"/>
  <c r="E4" i="20"/>
  <c r="E5" i="20"/>
  <c r="F5" i="20"/>
  <c r="F6" i="17"/>
  <c r="E6" i="17"/>
  <c r="E8" i="17"/>
  <c r="F9" i="20"/>
  <c r="F8" i="17"/>
  <c r="E9" i="20"/>
  <c r="D4" i="28"/>
  <c r="E4" i="28"/>
  <c r="D5" i="28"/>
  <c r="E5" i="28"/>
  <c r="D3" i="28"/>
  <c r="E3" i="28"/>
  <c r="E7" i="28"/>
  <c r="D7" i="28"/>
  <c r="D5" i="29"/>
  <c r="E5" i="29"/>
  <c r="D6" i="29"/>
  <c r="E6" i="29"/>
  <c r="D3" i="29"/>
  <c r="D7" i="29"/>
  <c r="E3" i="29"/>
  <c r="E7" i="29"/>
  <c r="D3" i="30"/>
  <c r="D5" i="30"/>
  <c r="E5" i="30"/>
  <c r="D6" i="30"/>
  <c r="E6" i="30"/>
  <c r="D7" i="30"/>
  <c r="E3" i="30"/>
  <c r="E7" i="30"/>
  <c r="D18" i="31"/>
  <c r="D20" i="31"/>
  <c r="E20" i="31"/>
  <c r="D21" i="31"/>
  <c r="E21" i="31"/>
  <c r="D22" i="31"/>
  <c r="E18" i="31"/>
  <c r="E22" i="31"/>
  <c r="D3" i="32"/>
  <c r="D5" i="32"/>
  <c r="E5" i="32"/>
  <c r="D6" i="32"/>
  <c r="E3" i="32"/>
  <c r="E7" i="32"/>
  <c r="D7" i="32"/>
  <c r="E3" i="33"/>
  <c r="D5" i="33"/>
  <c r="E5" i="33"/>
  <c r="D6" i="33"/>
  <c r="E6" i="33"/>
  <c r="D4" i="33"/>
  <c r="E4" i="33"/>
  <c r="E7" i="33"/>
  <c r="D7" i="33"/>
  <c r="D3" i="34"/>
  <c r="D5" i="34"/>
  <c r="E5" i="34"/>
  <c r="D6" i="34"/>
  <c r="E6" i="34"/>
  <c r="D7" i="34"/>
  <c r="E3" i="34"/>
  <c r="E7" i="34"/>
  <c r="D7" i="35" l="1"/>
  <c r="E7" i="35"/>
</calcChain>
</file>

<file path=xl/sharedStrings.xml><?xml version="1.0" encoding="utf-8"?>
<sst xmlns="http://schemas.openxmlformats.org/spreadsheetml/2006/main" count="237" uniqueCount="50">
  <si>
    <t>ООП</t>
  </si>
  <si>
    <t>Екобулпак АД</t>
  </si>
  <si>
    <t>Екоколект АД</t>
  </si>
  <si>
    <t>Екопак България АД</t>
  </si>
  <si>
    <t>Булекопак АД</t>
  </si>
  <si>
    <t>ОБЩО</t>
  </si>
  <si>
    <t>Количество опаковки, пуснати на пазара за посочения период (тона)</t>
  </si>
  <si>
    <t>Пазарен дял на ООп (%)</t>
  </si>
  <si>
    <t>Обхванато население съгласно пазарния дял (жители)</t>
  </si>
  <si>
    <t>Обхванато население съгласно чл. 84 от ЗУО (жители)</t>
  </si>
  <si>
    <t>Екопартнърс АД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</si>
  <si>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ЯНУАРИ 2019 Г.</t>
    </r>
    <r>
      <rPr>
        <b/>
        <sz val="11"/>
        <color indexed="8"/>
        <rFont val="Calibri"/>
        <family val="2"/>
        <charset val="204"/>
      </rPr>
      <t xml:space="preserve">
</t>
    </r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</si>
  <si>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МАЙ 2019 Г.</t>
    </r>
    <r>
      <rPr>
        <b/>
        <sz val="11"/>
        <color indexed="8"/>
        <rFont val="Calibri"/>
        <family val="2"/>
        <charset val="204"/>
      </rPr>
      <t xml:space="preserve">
</t>
    </r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</si>
  <si>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СЕПТЕМВРИ 2019 Г.</t>
    </r>
    <r>
      <rPr>
        <b/>
        <sz val="11"/>
        <color indexed="8"/>
        <rFont val="Calibri"/>
        <family val="2"/>
        <charset val="204"/>
      </rPr>
      <t xml:space="preserve">
</t>
    </r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</si>
  <si>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ЯНУАРИ 2020 Г.</t>
    </r>
    <r>
      <rPr>
        <b/>
        <sz val="11"/>
        <color indexed="8"/>
        <rFont val="Calibri"/>
        <family val="2"/>
        <charset val="204"/>
      </rPr>
      <t xml:space="preserve">
</t>
    </r>
  </si>
  <si>
    <t>Екобулпак България АД</t>
  </si>
  <si>
    <t>Еко Партнърс България АД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</si>
  <si>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МАЙ 2020 Г.</t>
    </r>
    <r>
      <rPr>
        <b/>
        <sz val="11"/>
        <color indexed="8"/>
        <rFont val="Calibri"/>
        <family val="2"/>
        <charset val="204"/>
      </rPr>
      <t xml:space="preserve">
</t>
    </r>
  </si>
  <si>
    <t xml:space="preserve">(*) Екобулпак АД </t>
  </si>
  <si>
    <t>* В полето се посочват количествата опаковки, пуснати на пазара от Екобулпак АД, за периода Май 2019 г - Декември 2019 г.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</si>
  <si>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СЕПТЕМВРИ 2020 Г.</t>
    </r>
    <r>
      <rPr>
        <b/>
        <sz val="11"/>
        <color indexed="8"/>
        <rFont val="Calibri"/>
        <family val="2"/>
        <charset val="204"/>
      </rPr>
      <t xml:space="preserve">
</t>
    </r>
  </si>
  <si>
    <t>* В полето се посочват количествата опаковки, пуснати на пазара от Екобулпак АД, за периода Септември 2019 г - Декември 2019 г.</t>
  </si>
  <si>
    <t>Задължение за обхванато население съгласно чл. 84 от ЗУО (жители)</t>
  </si>
  <si>
    <t>Реално обхванато население към 30 август                      (жители)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</si>
  <si>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ЯНУАРИ 2021 Г.</t>
    </r>
    <r>
      <rPr>
        <b/>
        <sz val="11"/>
        <color indexed="8"/>
        <rFont val="Calibri"/>
        <family val="2"/>
        <charset val="204"/>
      </rPr>
      <t xml:space="preserve">
</t>
    </r>
  </si>
  <si>
    <t>Реално обхванато население към 30 Декември                      (жители)</t>
  </si>
  <si>
    <t>* Екоколект АД</t>
  </si>
  <si>
    <t>* В полето се посочват количествата опаковки, пуснати на пазара от Екоколект АД за периода Януари 2020 г - Декември 2020 г.</t>
  </si>
  <si>
    <t>** Екобулпак АД</t>
  </si>
  <si>
    <t>** В полето се посочва количеството пуснато от Екобулпак АД през Януари 2020 г.</t>
  </si>
  <si>
    <t>Реално обхванато население към 31 Май (жители)</t>
  </si>
  <si>
    <t>* Декларирани количества от Екоколект АД за периода Май 2020 - Декември 2020 г.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</si>
  <si>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СЕПТЕМВРИ 2021 Г.</t>
    </r>
    <r>
      <rPr>
        <b/>
        <sz val="11"/>
        <color indexed="8"/>
        <rFont val="Calibri"/>
        <family val="2"/>
        <charset val="204"/>
      </rPr>
      <t xml:space="preserve">
</t>
    </r>
  </si>
  <si>
    <t>* Декларирани количества от Екоколект АД за периода Септември 2020 - Декември 2020 г.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</si>
  <si>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ЯНУАРИ 2022 Г.</t>
    </r>
    <r>
      <rPr>
        <b/>
        <sz val="11"/>
        <color indexed="8"/>
        <rFont val="Calibri"/>
        <family val="2"/>
        <charset val="204"/>
      </rPr>
      <t xml:space="preserve">
</t>
    </r>
  </si>
  <si>
    <t>Реално обхванато население към 31 Декември (жители)</t>
  </si>
  <si>
    <t>Реално обхванато население към 30 септември (жители)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</si>
  <si>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31 МАЙ 2022 Г.</t>
    </r>
    <r>
      <rPr>
        <b/>
        <sz val="11"/>
        <color indexed="8"/>
        <rFont val="Calibri"/>
        <family val="2"/>
        <charset val="204"/>
      </rPr>
      <t xml:space="preserve">
</t>
    </r>
  </si>
  <si>
    <t>Реално обхванато население към 30 Април (жители)</t>
  </si>
  <si>
    <r>
      <t xml:space="preserve">ПАЗАРЕН ДЯЛ НА ОРГАНИЗАЦИИТЕ ПО ОПОЛЗОТВОРЯВАНЕ НА ОТПАДЪЦИ ОТ ОПАКОВКИ ПО ЧЛ. 29 ОТ НАРЕДБАТА ЗА ОПАКОВКИТЕ И ОТПАДЪЦИТЕ ОТ ОПАКОВКИ КЪМ </t>
    </r>
    <r>
      <rPr>
        <b/>
        <u/>
        <sz val="11"/>
        <color indexed="8"/>
        <rFont val="Calibri"/>
        <family val="2"/>
        <charset val="204"/>
      </rPr>
      <t>30 Септември 2022 Г.</t>
    </r>
    <r>
      <rPr>
        <b/>
        <sz val="11"/>
        <color indexed="8"/>
        <rFont val="Calibri"/>
        <family val="2"/>
        <charset val="204"/>
      </rPr>
      <t xml:space="preserve">
</t>
    </r>
  </si>
  <si>
    <t>Реално обхванато население към 31 Август (жители)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</si>
  <si>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Януари 2023 г.
</t>
  </si>
  <si>
    <t>Реално обхванато население към 31 Април (жители)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</si>
  <si>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Май 2023 г.
</t>
  </si>
  <si>
    <t>Реално обхванато население към 30 Август (жители)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</si>
  <si>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Септември 2023 г.
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</si>
  <si>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Януари 2024 г.
</t>
  </si>
  <si>
    <t>Реално обхванато население към 30 Декември (жители)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</si>
  <si>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Януари 2025 г.
</t>
  </si>
  <si>
    <t xml:space="preserve">ПАЗАРЕН ДЯЛ НА ОРГАНИЗАЦИИТЕ ПО ОПОЛЗОТВОРЯВАНЕ НА ОТПАДЪЦИ ОТ ОПАКОВКИ ПО ЧЛ. 29 ОТ НАРЕДБАТА ЗА ОПАКОВКИТЕ И ОТПАДЪЦИТЕ ОТ ОПАКОВКИ КЪМ 30 Май 2025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</si>
</sst>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5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8" fillId="0" borderId="0"/>
  </cellStyleXfs>
  <cellXfs count="81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Font="1" applyBorder="1"/>
    <xf numFmtId="0" fontId="0" fillId="0" borderId="3" xfId="0" applyFont="1" applyBorder="1"/>
    <xf numFmtId="3" fontId="0" fillId="0" borderId="4" xfId="0" applyNumberFormat="1" applyBorder="1"/>
    <xf numFmtId="0" fontId="0" fillId="0" borderId="5" xfId="0" applyFont="1" applyBorder="1"/>
    <xf numFmtId="0" fontId="3" fillId="0" borderId="6" xfId="0" applyFont="1" applyBorder="1" applyAlignment="1">
      <alignment vertical="center" wrapText="1"/>
    </xf>
    <xf numFmtId="4" fontId="3" fillId="0" borderId="6" xfId="0" applyNumberFormat="1" applyFont="1" applyBorder="1"/>
    <xf numFmtId="10" fontId="3" fillId="0" borderId="6" xfId="0" applyNumberFormat="1" applyFont="1" applyBorder="1"/>
    <xf numFmtId="3" fontId="3" fillId="0" borderId="7" xfId="0" applyNumberFormat="1" applyFont="1" applyBorder="1"/>
    <xf numFmtId="164" fontId="2" fillId="0" borderId="1" xfId="0" applyNumberFormat="1" applyFont="1" applyFill="1" applyBorder="1" applyAlignment="1">
      <alignment horizontal="right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3" fontId="3" fillId="0" borderId="10" xfId="0" applyNumberFormat="1" applyFont="1" applyBorder="1"/>
    <xf numFmtId="164" fontId="2" fillId="0" borderId="1" xfId="0" applyNumberFormat="1" applyFont="1" applyBorder="1" applyAlignment="1">
      <alignment horizontal="right" vertical="top" wrapText="1"/>
    </xf>
    <xf numFmtId="10" fontId="2" fillId="0" borderId="1" xfId="0" applyNumberFormat="1" applyFont="1" applyBorder="1"/>
    <xf numFmtId="3" fontId="0" fillId="0" borderId="11" xfId="0" applyNumberFormat="1" applyBorder="1"/>
    <xf numFmtId="0" fontId="0" fillId="0" borderId="12" xfId="0" applyFont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3" fontId="0" fillId="0" borderId="1" xfId="0" applyNumberFormat="1" applyBorder="1"/>
    <xf numFmtId="0" fontId="0" fillId="0" borderId="14" xfId="0" applyFont="1" applyBorder="1" applyAlignment="1">
      <alignment horizontal="center" vertical="top" wrapText="1"/>
    </xf>
    <xf numFmtId="164" fontId="0" fillId="0" borderId="1" xfId="0" applyNumberFormat="1" applyFont="1" applyBorder="1"/>
    <xf numFmtId="164" fontId="3" fillId="0" borderId="6" xfId="0" applyNumberFormat="1" applyFont="1" applyBorder="1"/>
    <xf numFmtId="0" fontId="0" fillId="0" borderId="15" xfId="0" applyFont="1" applyBorder="1"/>
    <xf numFmtId="0" fontId="2" fillId="0" borderId="16" xfId="0" applyFont="1" applyBorder="1" applyAlignment="1">
      <alignment vertical="center" wrapText="1"/>
    </xf>
    <xf numFmtId="164" fontId="0" fillId="0" borderId="16" xfId="0" applyNumberFormat="1" applyFont="1" applyBorder="1"/>
    <xf numFmtId="10" fontId="2" fillId="0" borderId="16" xfId="0" applyNumberFormat="1" applyFont="1" applyBorder="1"/>
    <xf numFmtId="3" fontId="0" fillId="0" borderId="17" xfId="0" applyNumberFormat="1" applyBorder="1"/>
    <xf numFmtId="3" fontId="0" fillId="0" borderId="18" xfId="0" applyNumberFormat="1" applyBorder="1"/>
    <xf numFmtId="0" fontId="0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164" fontId="1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top" wrapText="1"/>
    </xf>
    <xf numFmtId="0" fontId="0" fillId="0" borderId="20" xfId="0" applyFont="1" applyFill="1" applyBorder="1" applyAlignment="1">
      <alignment horizontal="center" vertical="top" wrapText="1"/>
    </xf>
    <xf numFmtId="3" fontId="0" fillId="0" borderId="20" xfId="0" applyNumberFormat="1" applyBorder="1"/>
    <xf numFmtId="0" fontId="3" fillId="0" borderId="21" xfId="0" applyFont="1" applyBorder="1" applyAlignment="1">
      <alignment vertical="center" wrapText="1"/>
    </xf>
    <xf numFmtId="164" fontId="3" fillId="0" borderId="21" xfId="0" applyNumberFormat="1" applyFont="1" applyBorder="1"/>
    <xf numFmtId="10" fontId="3" fillId="0" borderId="21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/>
    <xf numFmtId="3" fontId="0" fillId="0" borderId="0" xfId="0" applyNumberFormat="1"/>
    <xf numFmtId="4" fontId="0" fillId="0" borderId="0" xfId="0" applyNumberFormat="1"/>
    <xf numFmtId="164" fontId="0" fillId="0" borderId="1" xfId="0" applyNumberFormat="1" applyFont="1" applyFill="1" applyBorder="1"/>
    <xf numFmtId="3" fontId="0" fillId="0" borderId="20" xfId="0" applyNumberFormat="1" applyBorder="1" applyAlignment="1">
      <alignment wrapText="1"/>
    </xf>
    <xf numFmtId="3" fontId="0" fillId="0" borderId="20" xfId="0" applyNumberFormat="1" applyFill="1" applyBorder="1"/>
    <xf numFmtId="0" fontId="0" fillId="0" borderId="23" xfId="0" applyFont="1" applyBorder="1"/>
    <xf numFmtId="0" fontId="2" fillId="0" borderId="24" xfId="0" applyFont="1" applyBorder="1" applyAlignment="1">
      <alignment vertical="center" wrapText="1"/>
    </xf>
    <xf numFmtId="164" fontId="0" fillId="0" borderId="24" xfId="0" applyNumberFormat="1" applyFont="1" applyFill="1" applyBorder="1"/>
    <xf numFmtId="10" fontId="2" fillId="0" borderId="24" xfId="0" applyNumberFormat="1" applyFont="1" applyBorder="1"/>
    <xf numFmtId="3" fontId="0" fillId="0" borderId="24" xfId="0" applyNumberFormat="1" applyBorder="1"/>
    <xf numFmtId="3" fontId="0" fillId="0" borderId="25" xfId="0" applyNumberFormat="1" applyFill="1" applyBorder="1"/>
    <xf numFmtId="3" fontId="0" fillId="0" borderId="20" xfId="0" applyNumberFormat="1" applyFill="1" applyBorder="1" applyAlignment="1">
      <alignment wrapText="1"/>
    </xf>
    <xf numFmtId="3" fontId="0" fillId="0" borderId="1" xfId="0" applyNumberFormat="1" applyFill="1" applyBorder="1"/>
    <xf numFmtId="3" fontId="0" fillId="0" borderId="0" xfId="0" applyNumberFormat="1" applyFill="1"/>
    <xf numFmtId="0" fontId="2" fillId="0" borderId="1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0" fillId="2" borderId="0" xfId="0" applyFill="1"/>
    <xf numFmtId="0" fontId="0" fillId="2" borderId="2" xfId="0" applyFont="1" applyFill="1" applyBorder="1"/>
    <xf numFmtId="0" fontId="2" fillId="2" borderId="1" xfId="0" applyFont="1" applyFill="1" applyBorder="1" applyAlignment="1">
      <alignment wrapText="1"/>
    </xf>
    <xf numFmtId="164" fontId="0" fillId="2" borderId="1" xfId="0" applyNumberFormat="1" applyFont="1" applyFill="1" applyBorder="1"/>
    <xf numFmtId="10" fontId="2" fillId="2" borderId="1" xfId="0" applyNumberFormat="1" applyFont="1" applyFill="1" applyBorder="1"/>
    <xf numFmtId="3" fontId="0" fillId="2" borderId="1" xfId="0" applyNumberFormat="1" applyFill="1" applyBorder="1"/>
    <xf numFmtId="3" fontId="0" fillId="2" borderId="20" xfId="0" applyNumberFormat="1" applyFill="1" applyBorder="1" applyAlignment="1">
      <alignment wrapText="1"/>
    </xf>
    <xf numFmtId="3" fontId="0" fillId="2" borderId="20" xfId="0" applyNumberFormat="1" applyFill="1" applyBorder="1"/>
    <xf numFmtId="3" fontId="0" fillId="2" borderId="0" xfId="0" applyNumberFormat="1" applyFill="1"/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" fontId="10" fillId="2" borderId="20" xfId="0" applyNumberFormat="1" applyFont="1" applyFill="1" applyBorder="1"/>
  </cellXfs>
  <cellStyles count="7">
    <cellStyle name="Normal" xfId="0" builtinId="0"/>
    <cellStyle name="Normal 2" xfId="1"/>
    <cellStyle name="Normal 2 2" xfId="2"/>
    <cellStyle name="Normal 2 3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12" sqref="D12"/>
    </sheetView>
  </sheetViews>
  <sheetFormatPr defaultRowHeight="15" x14ac:dyDescent="0.25"/>
  <cols>
    <col min="1" max="1" width="3.85546875" customWidth="1"/>
    <col min="2" max="2" width="27.28515625" customWidth="1"/>
    <col min="3" max="3" width="24.5703125" customWidth="1"/>
    <col min="4" max="4" width="16" customWidth="1"/>
    <col min="5" max="5" width="28" customWidth="1"/>
    <col min="6" max="6" width="30.42578125" customWidth="1"/>
  </cols>
  <sheetData>
    <row r="1" spans="1:6" ht="29.25" customHeight="1" x14ac:dyDescent="0.25">
      <c r="A1" s="66" t="s">
        <v>49</v>
      </c>
      <c r="B1" s="67"/>
      <c r="C1" s="67"/>
      <c r="D1" s="67"/>
      <c r="E1" s="67"/>
      <c r="F1" s="68"/>
    </row>
    <row r="2" spans="1:6" ht="47.25" customHeight="1" x14ac:dyDescent="0.25">
      <c r="A2" s="69"/>
      <c r="B2" s="70"/>
      <c r="C2" s="33" t="s">
        <v>6</v>
      </c>
      <c r="D2" s="33" t="s">
        <v>7</v>
      </c>
      <c r="E2" s="33" t="s">
        <v>22</v>
      </c>
      <c r="F2" s="34" t="s">
        <v>47</v>
      </c>
    </row>
    <row r="3" spans="1:6" ht="20.25" customHeight="1" x14ac:dyDescent="0.25">
      <c r="A3" s="58">
        <v>1</v>
      </c>
      <c r="B3" s="59" t="s">
        <v>15</v>
      </c>
      <c r="C3" s="60">
        <v>93659.432000000001</v>
      </c>
      <c r="D3" s="61">
        <f>C3/C7</f>
        <v>0.21268886095127276</v>
      </c>
      <c r="E3" s="62">
        <f>D3*6000000</f>
        <v>1276133.1657076366</v>
      </c>
      <c r="F3" s="63">
        <v>1450683</v>
      </c>
    </row>
    <row r="4" spans="1:6" ht="21.75" customHeight="1" x14ac:dyDescent="0.25">
      <c r="A4" s="58">
        <v>2</v>
      </c>
      <c r="B4" s="59" t="s">
        <v>3</v>
      </c>
      <c r="C4" s="60">
        <v>189032.33799999999</v>
      </c>
      <c r="D4" s="61">
        <f>C4/C7</f>
        <v>0.4292688071413458</v>
      </c>
      <c r="E4" s="62">
        <f>D4*6000000</f>
        <v>2575612.8428480746</v>
      </c>
      <c r="F4" s="64">
        <v>2580128</v>
      </c>
    </row>
    <row r="5" spans="1:6" ht="24.75" customHeight="1" x14ac:dyDescent="0.25">
      <c r="A5" s="58">
        <v>3</v>
      </c>
      <c r="B5" s="59" t="s">
        <v>4</v>
      </c>
      <c r="C5" s="60">
        <v>87993.96</v>
      </c>
      <c r="D5" s="61">
        <f>C5/C7</f>
        <v>0.19982328232560559</v>
      </c>
      <c r="E5" s="62">
        <f>D5*6000000</f>
        <v>1198939.6939536335</v>
      </c>
      <c r="F5" s="80">
        <v>1318462</v>
      </c>
    </row>
    <row r="6" spans="1:6" ht="21" customHeight="1" x14ac:dyDescent="0.25">
      <c r="A6" s="58">
        <v>4</v>
      </c>
      <c r="B6" s="59" t="s">
        <v>16</v>
      </c>
      <c r="C6" s="60">
        <v>69673.165999999997</v>
      </c>
      <c r="D6" s="61">
        <f>C6/C7</f>
        <v>0.15821904958177566</v>
      </c>
      <c r="E6" s="65">
        <f>D6*6000000</f>
        <v>949314.29749065393</v>
      </c>
      <c r="F6" s="64">
        <v>948415</v>
      </c>
    </row>
    <row r="7" spans="1:6" ht="16.5" thickBot="1" x14ac:dyDescent="0.3">
      <c r="A7" s="3"/>
      <c r="B7" s="36" t="s">
        <v>5</v>
      </c>
      <c r="C7" s="37">
        <f>SUM(C3:C6)</f>
        <v>440358.89600000007</v>
      </c>
      <c r="D7" s="38">
        <f>SUM(D3:D6)</f>
        <v>0.99999999999999978</v>
      </c>
      <c r="E7" s="39">
        <f>SUM(E3:E6)</f>
        <v>5999999.9999999981</v>
      </c>
      <c r="F7" s="40">
        <f>SUM(F3:F6)</f>
        <v>6297688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28" sqref="C28"/>
    </sheetView>
  </sheetViews>
  <sheetFormatPr defaultRowHeight="15" x14ac:dyDescent="0.25"/>
  <cols>
    <col min="1" max="1" width="2.85546875" customWidth="1"/>
    <col min="2" max="2" width="27.7109375" customWidth="1"/>
    <col min="3" max="3" width="24.7109375" customWidth="1"/>
    <col min="4" max="4" width="12.5703125" customWidth="1"/>
    <col min="5" max="5" width="21.42578125" customWidth="1"/>
    <col min="6" max="6" width="26" customWidth="1"/>
  </cols>
  <sheetData>
    <row r="1" spans="1:6" ht="30" customHeight="1" x14ac:dyDescent="0.25">
      <c r="A1" s="66" t="s">
        <v>37</v>
      </c>
      <c r="B1" s="67"/>
      <c r="C1" s="67"/>
      <c r="D1" s="67"/>
      <c r="E1" s="67"/>
      <c r="F1" s="68"/>
    </row>
    <row r="2" spans="1:6" ht="48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38</v>
      </c>
    </row>
    <row r="3" spans="1:6" ht="19.5" customHeight="1" x14ac:dyDescent="0.25">
      <c r="A3" s="2">
        <v>1</v>
      </c>
      <c r="B3" s="55" t="s">
        <v>15</v>
      </c>
      <c r="C3" s="43">
        <v>96802.926999999996</v>
      </c>
      <c r="D3" s="15">
        <f>C3/C7</f>
        <v>0.2278075935091832</v>
      </c>
      <c r="E3" s="19">
        <f>D3*6000000</f>
        <v>1366845.5610550991</v>
      </c>
      <c r="F3" s="52">
        <v>1441724</v>
      </c>
    </row>
    <row r="4" spans="1:6" ht="18.75" customHeight="1" x14ac:dyDescent="0.25">
      <c r="A4" s="2">
        <v>2</v>
      </c>
      <c r="B4" s="55" t="s">
        <v>3</v>
      </c>
      <c r="C4" s="43">
        <v>172475.09</v>
      </c>
      <c r="D4" s="15">
        <f>C4/C7</f>
        <v>0.40588788387751734</v>
      </c>
      <c r="E4" s="19">
        <f>D4*6000000</f>
        <v>2435327.3032651041</v>
      </c>
      <c r="F4" s="45">
        <v>2427946</v>
      </c>
    </row>
    <row r="5" spans="1:6" ht="14.25" customHeight="1" x14ac:dyDescent="0.25">
      <c r="A5" s="2">
        <v>3</v>
      </c>
      <c r="B5" s="55" t="s">
        <v>4</v>
      </c>
      <c r="C5" s="43">
        <v>90821.972999999998</v>
      </c>
      <c r="D5" s="15">
        <f>C5/C7</f>
        <v>0.21373253627843311</v>
      </c>
      <c r="E5" s="53">
        <f>D5*6000000</f>
        <v>1282395.2176705988</v>
      </c>
      <c r="F5" s="45">
        <v>1315571</v>
      </c>
    </row>
    <row r="6" spans="1:6" ht="15.75" customHeight="1" x14ac:dyDescent="0.25">
      <c r="A6" s="2">
        <v>4</v>
      </c>
      <c r="B6" s="55" t="s">
        <v>16</v>
      </c>
      <c r="C6" s="43">
        <v>64832.847000000002</v>
      </c>
      <c r="D6" s="15">
        <f>C6/C7</f>
        <v>0.15257198633486638</v>
      </c>
      <c r="E6" s="54">
        <f>D6*6000000</f>
        <v>915431.91800919827</v>
      </c>
      <c r="F6" s="45">
        <v>930864</v>
      </c>
    </row>
    <row r="7" spans="1:6" ht="16.5" thickBot="1" x14ac:dyDescent="0.3">
      <c r="A7" s="3"/>
      <c r="B7" s="36" t="s">
        <v>5</v>
      </c>
      <c r="C7" s="37">
        <f>SUM(C3:C6)</f>
        <v>424932.837</v>
      </c>
      <c r="D7" s="38">
        <f>SUM(D3:D6)</f>
        <v>1</v>
      </c>
      <c r="E7" s="39">
        <f>SUM(E3:E6)</f>
        <v>6000000</v>
      </c>
      <c r="F7" s="40">
        <f>SUM(F3:F6)</f>
        <v>6116105</v>
      </c>
    </row>
  </sheetData>
  <mergeCells count="2">
    <mergeCell ref="A1:F1"/>
    <mergeCell ref="A2:B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I35" sqref="I35"/>
    </sheetView>
  </sheetViews>
  <sheetFormatPr defaultRowHeight="15" x14ac:dyDescent="0.25"/>
  <cols>
    <col min="1" max="1" width="2.42578125" customWidth="1"/>
    <col min="2" max="2" width="29.28515625" customWidth="1"/>
    <col min="3" max="3" width="25.5703125" customWidth="1"/>
    <col min="4" max="4" width="11.5703125" customWidth="1"/>
    <col min="5" max="5" width="25.7109375" customWidth="1"/>
    <col min="6" max="6" width="24.28515625" customWidth="1"/>
  </cols>
  <sheetData>
    <row r="1" spans="1:6" ht="33" customHeight="1" x14ac:dyDescent="0.25">
      <c r="A1" s="66" t="s">
        <v>34</v>
      </c>
      <c r="B1" s="67"/>
      <c r="C1" s="67"/>
      <c r="D1" s="67"/>
      <c r="E1" s="67"/>
      <c r="F1" s="68"/>
    </row>
    <row r="2" spans="1:6" ht="48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35</v>
      </c>
    </row>
    <row r="3" spans="1:6" ht="15.75" customHeight="1" x14ac:dyDescent="0.25">
      <c r="A3" s="2">
        <v>1</v>
      </c>
      <c r="B3" s="55" t="s">
        <v>15</v>
      </c>
      <c r="C3" s="43">
        <v>91864.604000000007</v>
      </c>
      <c r="D3" s="15">
        <f>C3/C7</f>
        <v>0.22475632678392068</v>
      </c>
      <c r="E3" s="19">
        <f>D3*6000000</f>
        <v>1348537.9607035241</v>
      </c>
      <c r="F3" s="52">
        <v>1446976</v>
      </c>
    </row>
    <row r="4" spans="1:6" ht="15.75" customHeight="1" x14ac:dyDescent="0.25">
      <c r="A4" s="2">
        <v>2</v>
      </c>
      <c r="B4" s="55" t="s">
        <v>3</v>
      </c>
      <c r="C4" s="43">
        <v>164687.00599999999</v>
      </c>
      <c r="D4" s="15">
        <f>C4/C7</f>
        <v>0.40292392201028271</v>
      </c>
      <c r="E4" s="19">
        <f>D4*6000000</f>
        <v>2417543.5320616961</v>
      </c>
      <c r="F4" s="45">
        <v>2451892</v>
      </c>
    </row>
    <row r="5" spans="1:6" ht="15.75" customHeight="1" x14ac:dyDescent="0.25">
      <c r="A5" s="2">
        <v>3</v>
      </c>
      <c r="B5" s="55" t="s">
        <v>4</v>
      </c>
      <c r="C5" s="43">
        <v>88825.607999999993</v>
      </c>
      <c r="D5" s="15">
        <f>C5/C7</f>
        <v>0.2173211063798679</v>
      </c>
      <c r="E5" s="53">
        <f>D5*6000000</f>
        <v>1303926.6382792075</v>
      </c>
      <c r="F5" s="45">
        <v>1306438</v>
      </c>
    </row>
    <row r="6" spans="1:6" ht="15.75" customHeight="1" x14ac:dyDescent="0.25">
      <c r="A6" s="2">
        <v>4</v>
      </c>
      <c r="B6" s="55" t="s">
        <v>16</v>
      </c>
      <c r="C6" s="43">
        <v>63352.561999999998</v>
      </c>
      <c r="D6" s="15">
        <f>C6/C7</f>
        <v>0.15499864482592876</v>
      </c>
      <c r="E6" s="54">
        <f>D6*6000000</f>
        <v>929991.8689555726</v>
      </c>
      <c r="F6" s="45">
        <v>913657</v>
      </c>
    </row>
    <row r="7" spans="1:6" ht="16.5" thickBot="1" x14ac:dyDescent="0.3">
      <c r="A7" s="3"/>
      <c r="B7" s="36" t="s">
        <v>5</v>
      </c>
      <c r="C7" s="37">
        <f>SUM(C3:C6)</f>
        <v>408729.77999999997</v>
      </c>
      <c r="D7" s="38">
        <f>SUM(D3:D6)</f>
        <v>1</v>
      </c>
      <c r="E7" s="39">
        <f>SUM(E3:E6)</f>
        <v>6000000</v>
      </c>
      <c r="F7" s="40">
        <f>SUM(F3:F6)</f>
        <v>6118963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2" sqref="F2"/>
    </sheetView>
  </sheetViews>
  <sheetFormatPr defaultRowHeight="15" x14ac:dyDescent="0.25"/>
  <cols>
    <col min="1" max="1" width="3.140625" customWidth="1"/>
    <col min="2" max="2" width="27.7109375" customWidth="1"/>
    <col min="3" max="3" width="24.7109375" customWidth="1"/>
    <col min="4" max="4" width="12.7109375" customWidth="1"/>
    <col min="5" max="5" width="14" customWidth="1"/>
    <col min="6" max="6" width="25.42578125" customWidth="1"/>
  </cols>
  <sheetData>
    <row r="1" spans="1:6" ht="30" customHeight="1" x14ac:dyDescent="0.25">
      <c r="A1" s="66" t="s">
        <v>32</v>
      </c>
      <c r="B1" s="67"/>
      <c r="C1" s="67"/>
      <c r="D1" s="67"/>
      <c r="E1" s="67"/>
      <c r="F1" s="68"/>
    </row>
    <row r="2" spans="1:6" ht="47.2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36</v>
      </c>
    </row>
    <row r="3" spans="1:6" ht="20.25" customHeight="1" x14ac:dyDescent="0.25">
      <c r="A3" s="2">
        <v>1</v>
      </c>
      <c r="B3" s="55" t="s">
        <v>15</v>
      </c>
      <c r="C3" s="43">
        <v>93645.934999999998</v>
      </c>
      <c r="D3" s="15">
        <f>C3/C8</f>
        <v>0.23649719166461194</v>
      </c>
      <c r="E3" s="19">
        <f>D3*6000000</f>
        <v>1418983.1499876718</v>
      </c>
      <c r="F3" s="52">
        <v>1486911</v>
      </c>
    </row>
    <row r="4" spans="1:6" ht="18.75" customHeight="1" x14ac:dyDescent="0.25">
      <c r="A4" s="2">
        <v>2</v>
      </c>
      <c r="B4" s="55" t="s">
        <v>3</v>
      </c>
      <c r="C4" s="43">
        <v>159999.85200000001</v>
      </c>
      <c r="D4" s="15">
        <f>C4/C8</f>
        <v>0.40407002893135241</v>
      </c>
      <c r="E4" s="19">
        <f>D4*6000000</f>
        <v>2424420.1735881143</v>
      </c>
      <c r="F4" s="45">
        <v>2465400</v>
      </c>
    </row>
    <row r="5" spans="1:6" ht="18" customHeight="1" x14ac:dyDescent="0.25">
      <c r="A5" s="2">
        <v>3</v>
      </c>
      <c r="B5" s="55" t="s">
        <v>4</v>
      </c>
      <c r="C5" s="43">
        <v>71985.900999999998</v>
      </c>
      <c r="D5" s="15">
        <f>C5/C8</f>
        <v>0.18179607503461609</v>
      </c>
      <c r="E5" s="53">
        <f>D5*6000000</f>
        <v>1090776.4502076965</v>
      </c>
      <c r="F5" s="45">
        <v>1306438</v>
      </c>
    </row>
    <row r="6" spans="1:6" ht="16.5" customHeight="1" x14ac:dyDescent="0.25">
      <c r="A6" s="2">
        <v>4</v>
      </c>
      <c r="B6" s="55" t="s">
        <v>16</v>
      </c>
      <c r="C6" s="43">
        <v>57606.162500000006</v>
      </c>
      <c r="D6" s="15">
        <f>C6/C8</f>
        <v>0.14548090799483482</v>
      </c>
      <c r="E6" s="54">
        <f>D6*6000000</f>
        <v>872885.44796900894</v>
      </c>
      <c r="F6" s="45">
        <v>801334</v>
      </c>
    </row>
    <row r="7" spans="1:6" ht="14.25" customHeight="1" x14ac:dyDescent="0.25">
      <c r="A7" s="46">
        <v>5</v>
      </c>
      <c r="B7" s="56" t="s">
        <v>26</v>
      </c>
      <c r="C7" s="48">
        <v>12732.75</v>
      </c>
      <c r="D7" s="49">
        <f>C7/C8</f>
        <v>3.2155796374584628E-2</v>
      </c>
      <c r="E7" s="50"/>
      <c r="F7" s="51"/>
    </row>
    <row r="8" spans="1:6" ht="16.5" thickBot="1" x14ac:dyDescent="0.3">
      <c r="A8" s="3"/>
      <c r="B8" s="36" t="s">
        <v>5</v>
      </c>
      <c r="C8" s="37">
        <f>SUM(C3:C7)</f>
        <v>395970.60050000006</v>
      </c>
      <c r="D8" s="38">
        <f>SUM(D3:D7)</f>
        <v>0.99999999999999989</v>
      </c>
      <c r="E8" s="39">
        <f>SUM(E3:E7)</f>
        <v>5807065.2217524918</v>
      </c>
      <c r="F8" s="40">
        <f>SUM(F3:F6)</f>
        <v>6060083</v>
      </c>
    </row>
    <row r="11" spans="1:6" x14ac:dyDescent="0.25">
      <c r="B11" t="s">
        <v>33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28" sqref="D28"/>
    </sheetView>
  </sheetViews>
  <sheetFormatPr defaultRowHeight="15" x14ac:dyDescent="0.25"/>
  <cols>
    <col min="1" max="1" width="3.140625" customWidth="1"/>
    <col min="2" max="2" width="28.42578125" customWidth="1"/>
    <col min="3" max="3" width="27" customWidth="1"/>
    <col min="4" max="4" width="13.140625" customWidth="1"/>
    <col min="5" max="5" width="27" customWidth="1"/>
    <col min="6" max="6" width="29.7109375" customWidth="1"/>
  </cols>
  <sheetData>
    <row r="1" spans="1:8" ht="31.5" customHeight="1" x14ac:dyDescent="0.25">
      <c r="A1" s="66" t="s">
        <v>32</v>
      </c>
      <c r="B1" s="67"/>
      <c r="C1" s="67"/>
      <c r="D1" s="67"/>
      <c r="E1" s="67"/>
      <c r="F1" s="68"/>
    </row>
    <row r="2" spans="1:8" ht="49.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30</v>
      </c>
    </row>
    <row r="3" spans="1:8" ht="19.5" customHeight="1" x14ac:dyDescent="0.25">
      <c r="A3" s="2">
        <v>1</v>
      </c>
      <c r="B3" s="1" t="s">
        <v>15</v>
      </c>
      <c r="C3" s="43">
        <v>93800.270999999993</v>
      </c>
      <c r="D3" s="15">
        <f>C3/C8</f>
        <v>0.24431240349313532</v>
      </c>
      <c r="E3" s="19">
        <f>D3*6000000</f>
        <v>1465874.4209588119</v>
      </c>
      <c r="F3" s="52">
        <v>1588088</v>
      </c>
      <c r="H3" s="41"/>
    </row>
    <row r="4" spans="1:8" ht="15.75" customHeight="1" x14ac:dyDescent="0.25">
      <c r="A4" s="2">
        <v>2</v>
      </c>
      <c r="B4" s="1" t="s">
        <v>3</v>
      </c>
      <c r="C4" s="43">
        <v>154759.24299999999</v>
      </c>
      <c r="D4" s="15">
        <f>C4/C8</f>
        <v>0.4030862834085861</v>
      </c>
      <c r="E4" s="19">
        <f>D4*6000000</f>
        <v>2418517.7004515165</v>
      </c>
      <c r="F4" s="45">
        <v>2465097</v>
      </c>
      <c r="H4" s="41"/>
    </row>
    <row r="5" spans="1:8" ht="15" customHeight="1" x14ac:dyDescent="0.25">
      <c r="A5" s="2">
        <v>3</v>
      </c>
      <c r="B5" s="1" t="s">
        <v>4</v>
      </c>
      <c r="C5" s="43">
        <v>59267.478000000003</v>
      </c>
      <c r="D5" s="15">
        <f>C5/C8</f>
        <v>0.15436821071824539</v>
      </c>
      <c r="E5" s="53">
        <f>D5*6000000</f>
        <v>926209.26430947229</v>
      </c>
      <c r="F5" s="45">
        <v>1306438</v>
      </c>
      <c r="H5" s="41"/>
    </row>
    <row r="6" spans="1:8" ht="15" customHeight="1" x14ac:dyDescent="0.25">
      <c r="A6" s="2">
        <v>4</v>
      </c>
      <c r="B6" s="1" t="s">
        <v>16</v>
      </c>
      <c r="C6" s="43">
        <v>51062.519</v>
      </c>
      <c r="D6" s="15">
        <f>C6/C8</f>
        <v>0.13299755546872449</v>
      </c>
      <c r="E6" s="54">
        <f>D6*6000000</f>
        <v>797985.33281234698</v>
      </c>
      <c r="F6" s="45">
        <v>723797</v>
      </c>
      <c r="H6" s="41"/>
    </row>
    <row r="7" spans="1:8" ht="15" customHeight="1" x14ac:dyDescent="0.25">
      <c r="A7" s="46">
        <v>5</v>
      </c>
      <c r="B7" s="47" t="s">
        <v>26</v>
      </c>
      <c r="C7" s="48">
        <v>25046.26</v>
      </c>
      <c r="D7" s="49">
        <f>C7/C8</f>
        <v>6.523554691130877E-2</v>
      </c>
      <c r="E7" s="50"/>
      <c r="F7" s="51"/>
      <c r="H7" s="41"/>
    </row>
    <row r="8" spans="1:8" ht="16.5" thickBot="1" x14ac:dyDescent="0.3">
      <c r="A8" s="3"/>
      <c r="B8" s="36" t="s">
        <v>5</v>
      </c>
      <c r="C8" s="37">
        <f>SUM(C3:C7)</f>
        <v>383935.77099999995</v>
      </c>
      <c r="D8" s="38">
        <f>SUM(D3:D7)</f>
        <v>1</v>
      </c>
      <c r="E8" s="39">
        <f>SUM(E3:E7)</f>
        <v>5608586.7185321469</v>
      </c>
      <c r="F8" s="40">
        <f>SUM(F3:F6)</f>
        <v>6083420</v>
      </c>
    </row>
    <row r="10" spans="1:8" x14ac:dyDescent="0.25">
      <c r="B10" s="71" t="s">
        <v>31</v>
      </c>
      <c r="C10" s="72"/>
      <c r="D10" s="72"/>
      <c r="E10" s="72"/>
      <c r="F10" s="72"/>
      <c r="G10" s="72"/>
      <c r="H10" s="72"/>
    </row>
  </sheetData>
  <mergeCells count="3">
    <mergeCell ref="A1:F1"/>
    <mergeCell ref="A2:B2"/>
    <mergeCell ref="B10:H1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26" sqref="B26"/>
    </sheetView>
  </sheetViews>
  <sheetFormatPr defaultRowHeight="15" x14ac:dyDescent="0.25"/>
  <cols>
    <col min="1" max="1" width="3.42578125" customWidth="1"/>
    <col min="2" max="2" width="27.140625" customWidth="1"/>
    <col min="3" max="3" width="25.42578125" customWidth="1"/>
    <col min="4" max="4" width="12" customWidth="1"/>
    <col min="5" max="5" width="24.85546875" customWidth="1"/>
    <col min="6" max="6" width="27" customWidth="1"/>
    <col min="8" max="8" width="46.7109375" customWidth="1"/>
  </cols>
  <sheetData>
    <row r="1" spans="1:8" ht="39" customHeight="1" x14ac:dyDescent="0.25">
      <c r="A1" s="66" t="s">
        <v>24</v>
      </c>
      <c r="B1" s="67"/>
      <c r="C1" s="67"/>
      <c r="D1" s="67"/>
      <c r="E1" s="67"/>
      <c r="F1" s="68"/>
    </row>
    <row r="2" spans="1:8" ht="50.2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25</v>
      </c>
    </row>
    <row r="3" spans="1:8" ht="17.25" customHeight="1" x14ac:dyDescent="0.25">
      <c r="A3" s="2">
        <v>1</v>
      </c>
      <c r="B3" s="1" t="s">
        <v>15</v>
      </c>
      <c r="C3" s="43">
        <v>86793.472295</v>
      </c>
      <c r="D3" s="15">
        <f>C3/C9</f>
        <v>0.22989729518946919</v>
      </c>
      <c r="E3" s="19">
        <f>D3*6000000</f>
        <v>1379383.7711368152</v>
      </c>
      <c r="F3" s="44">
        <v>1713075</v>
      </c>
      <c r="H3" s="41"/>
    </row>
    <row r="4" spans="1:8" ht="14.25" customHeight="1" x14ac:dyDescent="0.25">
      <c r="A4" s="2">
        <v>2</v>
      </c>
      <c r="B4" s="1" t="s">
        <v>26</v>
      </c>
      <c r="C4" s="43">
        <v>35787.105647999997</v>
      </c>
      <c r="D4" s="15">
        <f>C4/C9</f>
        <v>9.4792368292067247E-2</v>
      </c>
      <c r="E4" s="19">
        <v>0</v>
      </c>
      <c r="F4" s="45">
        <v>559169</v>
      </c>
      <c r="H4" s="41"/>
    </row>
    <row r="5" spans="1:8" ht="15" customHeight="1" x14ac:dyDescent="0.25">
      <c r="A5" s="2">
        <v>3</v>
      </c>
      <c r="B5" s="1" t="s">
        <v>3</v>
      </c>
      <c r="C5" s="43">
        <v>153088.38399999999</v>
      </c>
      <c r="D5" s="15">
        <f>C5/C9</f>
        <v>0.40549829930648257</v>
      </c>
      <c r="E5" s="19">
        <f>D5*6000000</f>
        <v>2432989.7958388953</v>
      </c>
      <c r="F5" s="35">
        <v>2504263</v>
      </c>
      <c r="H5" s="41"/>
    </row>
    <row r="6" spans="1:8" ht="15" customHeight="1" x14ac:dyDescent="0.25">
      <c r="A6" s="2">
        <v>4</v>
      </c>
      <c r="B6" s="1" t="s">
        <v>4</v>
      </c>
      <c r="C6" s="43">
        <v>47077.68</v>
      </c>
      <c r="D6" s="15">
        <f>C6/C9</f>
        <v>0.12469867847905958</v>
      </c>
      <c r="E6" s="19">
        <f>D6*6000000</f>
        <v>748192.07087435748</v>
      </c>
      <c r="F6" s="35">
        <v>779555</v>
      </c>
      <c r="H6" s="41"/>
    </row>
    <row r="7" spans="1:8" ht="15.75" customHeight="1" x14ac:dyDescent="0.25">
      <c r="A7" s="2">
        <v>5</v>
      </c>
      <c r="B7" s="1" t="s">
        <v>16</v>
      </c>
      <c r="C7" s="43">
        <v>45251.125</v>
      </c>
      <c r="D7" s="15">
        <f>C7/C9</f>
        <v>0.11986052599003891</v>
      </c>
      <c r="E7" s="19">
        <f>D7*6000000</f>
        <v>719163.1559402335</v>
      </c>
      <c r="F7" s="45">
        <v>671249</v>
      </c>
      <c r="H7" s="41"/>
    </row>
    <row r="8" spans="1:8" ht="15.75" customHeight="1" x14ac:dyDescent="0.25">
      <c r="A8" s="46">
        <v>6</v>
      </c>
      <c r="B8" s="47" t="s">
        <v>28</v>
      </c>
      <c r="C8" s="48">
        <v>9533.74</v>
      </c>
      <c r="D8" s="49">
        <f>C8/C9</f>
        <v>2.5252832742882602E-2</v>
      </c>
      <c r="E8" s="50">
        <v>0</v>
      </c>
      <c r="F8" s="51">
        <v>0</v>
      </c>
      <c r="H8" s="41"/>
    </row>
    <row r="9" spans="1:8" ht="16.5" thickBot="1" x14ac:dyDescent="0.3">
      <c r="A9" s="3"/>
      <c r="B9" s="36" t="s">
        <v>5</v>
      </c>
      <c r="C9" s="37">
        <f>SUM(C3:C8)</f>
        <v>377531.50694299996</v>
      </c>
      <c r="D9" s="38">
        <f>SUM(D3:D8)</f>
        <v>1.0000000000000002</v>
      </c>
      <c r="E9" s="39">
        <f>SUM(E3:E8)</f>
        <v>5279728.7937903013</v>
      </c>
      <c r="F9" s="40">
        <f>SUM(F3:F8)</f>
        <v>6227311</v>
      </c>
    </row>
    <row r="11" spans="1:8" x14ac:dyDescent="0.25">
      <c r="B11" s="71" t="s">
        <v>27</v>
      </c>
      <c r="C11" s="72"/>
      <c r="D11" s="72"/>
      <c r="E11" s="72"/>
      <c r="F11" s="72"/>
      <c r="G11" s="72"/>
      <c r="H11" s="72"/>
    </row>
    <row r="12" spans="1:8" x14ac:dyDescent="0.25">
      <c r="B12" t="s">
        <v>29</v>
      </c>
    </row>
  </sheetData>
  <mergeCells count="3">
    <mergeCell ref="A1:F1"/>
    <mergeCell ref="A2:B2"/>
    <mergeCell ref="B11:H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1" sqref="B11:H11"/>
    </sheetView>
  </sheetViews>
  <sheetFormatPr defaultRowHeight="15" x14ac:dyDescent="0.25"/>
  <cols>
    <col min="1" max="1" width="3" customWidth="1"/>
    <col min="2" max="2" width="27.7109375" customWidth="1"/>
    <col min="3" max="3" width="22.140625" customWidth="1"/>
    <col min="4" max="4" width="19.7109375" customWidth="1"/>
    <col min="5" max="5" width="22.140625" customWidth="1"/>
    <col min="6" max="6" width="19.7109375" customWidth="1"/>
    <col min="7" max="7" width="15.85546875" customWidth="1"/>
  </cols>
  <sheetData>
    <row r="1" spans="1:8" ht="33" customHeight="1" x14ac:dyDescent="0.25">
      <c r="A1" s="66" t="s">
        <v>20</v>
      </c>
      <c r="B1" s="67"/>
      <c r="C1" s="67"/>
      <c r="D1" s="67"/>
      <c r="E1" s="67"/>
      <c r="F1" s="68"/>
    </row>
    <row r="2" spans="1:8" ht="60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23</v>
      </c>
    </row>
    <row r="3" spans="1:8" ht="15.75" customHeight="1" x14ac:dyDescent="0.25">
      <c r="A3" s="2">
        <v>1</v>
      </c>
      <c r="B3" s="1" t="s">
        <v>15</v>
      </c>
      <c r="C3" s="43">
        <v>52497.96</v>
      </c>
      <c r="D3" s="15">
        <f>C3/C9</f>
        <v>0.13808022605595052</v>
      </c>
      <c r="E3" s="19">
        <f>D3*6000000</f>
        <v>828481.35633570317</v>
      </c>
      <c r="F3" s="44">
        <v>1713075</v>
      </c>
      <c r="H3" s="41"/>
    </row>
    <row r="4" spans="1:8" ht="15.75" customHeight="1" x14ac:dyDescent="0.25">
      <c r="A4" s="2">
        <v>2</v>
      </c>
      <c r="B4" s="1" t="s">
        <v>2</v>
      </c>
      <c r="C4" s="43">
        <v>34210.81</v>
      </c>
      <c r="D4" s="15">
        <f>C4/C9</f>
        <v>8.9981332195711458E-2</v>
      </c>
      <c r="E4" s="19">
        <f>D4*6000000</f>
        <v>539887.99317426875</v>
      </c>
      <c r="F4" s="35">
        <v>584732</v>
      </c>
      <c r="H4" s="41"/>
    </row>
    <row r="5" spans="1:8" ht="15.75" customHeight="1" x14ac:dyDescent="0.25">
      <c r="A5" s="2">
        <v>3</v>
      </c>
      <c r="B5" s="1" t="s">
        <v>3</v>
      </c>
      <c r="C5" s="43">
        <v>158255.098</v>
      </c>
      <c r="D5" s="15">
        <f>C5/C9</f>
        <v>0.41624283508057458</v>
      </c>
      <c r="E5" s="19">
        <f>D5*6000000</f>
        <v>2497457.0104834475</v>
      </c>
      <c r="F5" s="35">
        <v>2551405</v>
      </c>
      <c r="H5" s="41"/>
    </row>
    <row r="6" spans="1:8" ht="15.75" customHeight="1" x14ac:dyDescent="0.25">
      <c r="A6" s="2">
        <v>4</v>
      </c>
      <c r="B6" s="1" t="s">
        <v>4</v>
      </c>
      <c r="C6" s="43">
        <v>48054.66</v>
      </c>
      <c r="D6" s="15">
        <f>C6/C9</f>
        <v>0.12639345063773608</v>
      </c>
      <c r="E6" s="19">
        <f>D6*6000000</f>
        <v>758360.70382641652</v>
      </c>
      <c r="F6" s="35">
        <v>753992</v>
      </c>
      <c r="H6" s="41"/>
    </row>
    <row r="7" spans="1:8" ht="15.75" customHeight="1" x14ac:dyDescent="0.25">
      <c r="A7" s="2">
        <v>5</v>
      </c>
      <c r="B7" s="1" t="s">
        <v>16</v>
      </c>
      <c r="C7" s="43">
        <v>40642.694000000003</v>
      </c>
      <c r="D7" s="15">
        <f>C7/C9</f>
        <v>0.10689848472288874</v>
      </c>
      <c r="E7" s="19">
        <f>D7*6000000</f>
        <v>641390.90833733242</v>
      </c>
      <c r="F7" s="35">
        <v>671249</v>
      </c>
      <c r="H7" s="41"/>
    </row>
    <row r="8" spans="1:8" ht="15.75" customHeight="1" x14ac:dyDescent="0.25">
      <c r="A8" s="2">
        <v>6</v>
      </c>
      <c r="B8" s="1" t="s">
        <v>18</v>
      </c>
      <c r="C8" s="43">
        <v>46537.75</v>
      </c>
      <c r="D8" s="15">
        <f>C8/C9</f>
        <v>0.12240367130713861</v>
      </c>
      <c r="E8" s="19"/>
      <c r="F8" s="35"/>
      <c r="H8" s="41"/>
    </row>
    <row r="9" spans="1:8" ht="16.5" thickBot="1" x14ac:dyDescent="0.3">
      <c r="A9" s="3"/>
      <c r="B9" s="36" t="s">
        <v>5</v>
      </c>
      <c r="C9" s="37">
        <f>SUM(C3:C8)</f>
        <v>380198.97200000001</v>
      </c>
      <c r="D9" s="38">
        <f>SUM(D3:D8)</f>
        <v>1</v>
      </c>
      <c r="E9" s="39">
        <f>SUM(E3:E8)</f>
        <v>5265577.9721571682</v>
      </c>
      <c r="F9" s="40">
        <f>SUM(F3:F8)</f>
        <v>6274453</v>
      </c>
    </row>
    <row r="11" spans="1:8" x14ac:dyDescent="0.25">
      <c r="B11" s="71" t="s">
        <v>21</v>
      </c>
      <c r="C11" s="72"/>
      <c r="D11" s="72"/>
      <c r="E11" s="72"/>
      <c r="F11" s="72"/>
      <c r="G11" s="72"/>
      <c r="H11" s="72"/>
    </row>
  </sheetData>
  <mergeCells count="3">
    <mergeCell ref="A1:F1"/>
    <mergeCell ref="A2:B2"/>
    <mergeCell ref="B11:H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21" sqref="C21"/>
    </sheetView>
  </sheetViews>
  <sheetFormatPr defaultRowHeight="15" x14ac:dyDescent="0.25"/>
  <cols>
    <col min="1" max="1" width="2.7109375" customWidth="1"/>
    <col min="2" max="2" width="28.42578125" customWidth="1"/>
    <col min="3" max="6" width="19.7109375" customWidth="1"/>
    <col min="7" max="7" width="14.140625" customWidth="1"/>
    <col min="8" max="8" width="18.7109375" customWidth="1"/>
  </cols>
  <sheetData>
    <row r="1" spans="1:10" ht="33" customHeight="1" x14ac:dyDescent="0.25">
      <c r="A1" s="66" t="s">
        <v>17</v>
      </c>
      <c r="B1" s="67"/>
      <c r="C1" s="67"/>
      <c r="D1" s="67"/>
      <c r="E1" s="67"/>
      <c r="F1" s="68"/>
    </row>
    <row r="2" spans="1:10" ht="60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8</v>
      </c>
      <c r="F2" s="34" t="s">
        <v>9</v>
      </c>
    </row>
    <row r="3" spans="1:10" ht="15.75" customHeight="1" x14ac:dyDescent="0.25">
      <c r="A3" s="2">
        <v>1</v>
      </c>
      <c r="B3" s="1" t="s">
        <v>15</v>
      </c>
      <c r="C3" s="21">
        <v>19768.009999999998</v>
      </c>
      <c r="D3" s="15">
        <f>C3/C9</f>
        <v>5.0142574084683672E-2</v>
      </c>
      <c r="E3" s="19">
        <f>D3*6000000</f>
        <v>300855.44450810202</v>
      </c>
      <c r="F3" s="35">
        <v>500000</v>
      </c>
      <c r="H3" s="41"/>
    </row>
    <row r="4" spans="1:10" ht="16.5" customHeight="1" x14ac:dyDescent="0.25">
      <c r="A4" s="2">
        <v>2</v>
      </c>
      <c r="B4" s="1" t="s">
        <v>2</v>
      </c>
      <c r="C4" s="21">
        <v>37485.29</v>
      </c>
      <c r="D4" s="15">
        <f>C4/C9</f>
        <v>9.5083366050040044E-2</v>
      </c>
      <c r="E4" s="19">
        <f>D4*6000000</f>
        <v>570500.19630024023</v>
      </c>
      <c r="F4" s="35">
        <f>D4*6000000</f>
        <v>570500.19630024023</v>
      </c>
      <c r="H4" s="41"/>
    </row>
    <row r="5" spans="1:10" ht="15" customHeight="1" x14ac:dyDescent="0.25">
      <c r="A5" s="2">
        <v>3</v>
      </c>
      <c r="B5" s="1" t="s">
        <v>3</v>
      </c>
      <c r="C5" s="21">
        <v>164646.67300000001</v>
      </c>
      <c r="D5" s="15">
        <f>C5/C9</f>
        <v>0.41763475426708035</v>
      </c>
      <c r="E5" s="19">
        <f>D5*6000000</f>
        <v>2505808.5256024823</v>
      </c>
      <c r="F5" s="35">
        <f>D5*6000000</f>
        <v>2505808.5256024823</v>
      </c>
      <c r="H5" s="41"/>
    </row>
    <row r="6" spans="1:10" ht="15.75" x14ac:dyDescent="0.25">
      <c r="A6" s="2">
        <v>4</v>
      </c>
      <c r="B6" s="1" t="s">
        <v>4</v>
      </c>
      <c r="C6" s="21">
        <v>49364.705000000002</v>
      </c>
      <c r="D6" s="15">
        <f>C6/C9</f>
        <v>0.12521611318645906</v>
      </c>
      <c r="E6" s="19">
        <f>D6*6000000</f>
        <v>751296.67911875434</v>
      </c>
      <c r="F6" s="35">
        <f>D6*6000000</f>
        <v>751296.67911875434</v>
      </c>
      <c r="H6" s="41"/>
    </row>
    <row r="7" spans="1:10" ht="15.75" x14ac:dyDescent="0.25">
      <c r="A7" s="2">
        <v>5</v>
      </c>
      <c r="B7" s="1" t="s">
        <v>16</v>
      </c>
      <c r="C7" s="21">
        <v>39157.654140000006</v>
      </c>
      <c r="D7" s="15">
        <f>C7/C9</f>
        <v>9.9325403705146378E-2</v>
      </c>
      <c r="E7" s="19">
        <f>D7*6000000</f>
        <v>595952.42223087826</v>
      </c>
      <c r="F7" s="35">
        <f>D7*6000000</f>
        <v>595952.42223087826</v>
      </c>
      <c r="H7" s="41"/>
    </row>
    <row r="8" spans="1:10" ht="15.75" x14ac:dyDescent="0.25">
      <c r="A8" s="2">
        <v>6</v>
      </c>
      <c r="B8" s="1" t="s">
        <v>18</v>
      </c>
      <c r="C8" s="32">
        <v>83813.710999999996</v>
      </c>
      <c r="D8" s="15">
        <f>C8/C9</f>
        <v>0.21259778870659043</v>
      </c>
      <c r="E8" s="19"/>
      <c r="F8" s="35"/>
      <c r="H8" s="41"/>
    </row>
    <row r="9" spans="1:10" ht="15" customHeight="1" thickBot="1" x14ac:dyDescent="0.3">
      <c r="A9" s="3"/>
      <c r="B9" s="36" t="s">
        <v>5</v>
      </c>
      <c r="C9" s="37">
        <f>SUM(C3:C8)</f>
        <v>394236.04314000002</v>
      </c>
      <c r="D9" s="38">
        <f>SUM(D3:D8)</f>
        <v>1</v>
      </c>
      <c r="E9" s="39">
        <f>SUM(E3:E8)</f>
        <v>4724413.2677604565</v>
      </c>
      <c r="F9" s="40">
        <f>SUM(F3:F8)</f>
        <v>4923557.8232523547</v>
      </c>
    </row>
    <row r="11" spans="1:10" ht="15.75" x14ac:dyDescent="0.25">
      <c r="B11" s="71" t="s">
        <v>19</v>
      </c>
      <c r="C11" s="72"/>
      <c r="D11" s="72"/>
      <c r="E11" s="72"/>
      <c r="F11" s="72"/>
      <c r="G11" s="72"/>
      <c r="H11" s="72"/>
      <c r="I11" s="30"/>
      <c r="J11" s="30"/>
    </row>
    <row r="13" spans="1:10" ht="15.75" customHeight="1" x14ac:dyDescent="0.25"/>
    <row r="15" spans="1:10" ht="15.75" customHeight="1" x14ac:dyDescent="0.25"/>
    <row r="17" spans="3:7" x14ac:dyDescent="0.25">
      <c r="C17" s="42"/>
    </row>
    <row r="21" spans="3:7" ht="72" customHeight="1" x14ac:dyDescent="0.25"/>
    <row r="22" spans="3:7" ht="15.75" customHeight="1" x14ac:dyDescent="0.25"/>
    <row r="23" spans="3:7" ht="25.9" customHeight="1" x14ac:dyDescent="0.25"/>
    <row r="24" spans="3:7" ht="15.75" customHeight="1" x14ac:dyDescent="0.25"/>
    <row r="25" spans="3:7" ht="15.75" customHeight="1" x14ac:dyDescent="0.25"/>
    <row r="29" spans="3:7" ht="18.600000000000001" customHeight="1" x14ac:dyDescent="0.25">
      <c r="G29" s="31"/>
    </row>
    <row r="30" spans="3:7" ht="23.45" customHeight="1" x14ac:dyDescent="0.25">
      <c r="G30" s="31"/>
    </row>
    <row r="31" spans="3:7" ht="38.450000000000003" customHeight="1" x14ac:dyDescent="0.25">
      <c r="G31" s="31"/>
    </row>
    <row r="32" spans="3:7" ht="34.15" customHeight="1" x14ac:dyDescent="0.25">
      <c r="G32" s="31"/>
    </row>
    <row r="33" spans="7:7" ht="162.6" customHeight="1" x14ac:dyDescent="0.25">
      <c r="G33" s="31"/>
    </row>
  </sheetData>
  <mergeCells count="3">
    <mergeCell ref="A1:F1"/>
    <mergeCell ref="A2:B2"/>
    <mergeCell ref="B11:H1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27" sqref="E27"/>
    </sheetView>
  </sheetViews>
  <sheetFormatPr defaultRowHeight="15" x14ac:dyDescent="0.25"/>
  <cols>
    <col min="1" max="1" width="3.42578125" customWidth="1"/>
    <col min="2" max="2" width="21.140625" customWidth="1"/>
    <col min="3" max="3" width="24" customWidth="1"/>
    <col min="4" max="4" width="12.28515625" customWidth="1"/>
    <col min="5" max="5" width="22.5703125" customWidth="1"/>
    <col min="6" max="6" width="24.28515625" customWidth="1"/>
  </cols>
  <sheetData>
    <row r="1" spans="1:6" ht="32.25" customHeight="1" thickBot="1" x14ac:dyDescent="0.3">
      <c r="A1" s="73" t="s">
        <v>14</v>
      </c>
      <c r="B1" s="74"/>
      <c r="C1" s="74"/>
      <c r="D1" s="74"/>
      <c r="E1" s="74"/>
      <c r="F1" s="75"/>
    </row>
    <row r="2" spans="1:6" ht="49.5" customHeight="1" thickBot="1" x14ac:dyDescent="0.3">
      <c r="A2" s="76" t="s">
        <v>0</v>
      </c>
      <c r="B2" s="77"/>
      <c r="C2" s="11" t="s">
        <v>6</v>
      </c>
      <c r="D2" s="11" t="s">
        <v>7</v>
      </c>
      <c r="E2" s="29" t="s">
        <v>8</v>
      </c>
      <c r="F2" s="12" t="s">
        <v>9</v>
      </c>
    </row>
    <row r="3" spans="1:6" ht="15.75" customHeight="1" x14ac:dyDescent="0.25">
      <c r="A3" s="23">
        <v>1</v>
      </c>
      <c r="B3" s="24" t="s">
        <v>1</v>
      </c>
      <c r="C3" s="25">
        <v>107833.93</v>
      </c>
      <c r="D3" s="26">
        <f>C3/C8</f>
        <v>0.26619141182179695</v>
      </c>
      <c r="E3" s="27">
        <f>D3*6000000</f>
        <v>1597148.4709307817</v>
      </c>
      <c r="F3" s="28">
        <f>D3*6000000</f>
        <v>1597148.4709307817</v>
      </c>
    </row>
    <row r="4" spans="1:6" ht="15.75" customHeight="1" x14ac:dyDescent="0.25">
      <c r="A4" s="2">
        <v>2</v>
      </c>
      <c r="B4" s="1" t="s">
        <v>2</v>
      </c>
      <c r="C4" s="21">
        <v>39062.712604</v>
      </c>
      <c r="D4" s="15">
        <f>C4/C8</f>
        <v>9.6427521631158808E-2</v>
      </c>
      <c r="E4" s="16">
        <f>D4*6000000</f>
        <v>578565.12978695286</v>
      </c>
      <c r="F4" s="4">
        <f>D4*6000000</f>
        <v>578565.12978695286</v>
      </c>
    </row>
    <row r="5" spans="1:6" ht="15.75" customHeight="1" x14ac:dyDescent="0.25">
      <c r="A5" s="2">
        <v>3</v>
      </c>
      <c r="B5" s="1" t="s">
        <v>3</v>
      </c>
      <c r="C5" s="21">
        <v>169742.36900000001</v>
      </c>
      <c r="D5" s="15">
        <f>C5/C8</f>
        <v>0.41901431998338956</v>
      </c>
      <c r="E5" s="16">
        <f>D5*6000000</f>
        <v>2514085.9199003372</v>
      </c>
      <c r="F5" s="4">
        <f>D5*6000000</f>
        <v>2514085.9199003372</v>
      </c>
    </row>
    <row r="6" spans="1:6" ht="15.75" customHeight="1" x14ac:dyDescent="0.25">
      <c r="A6" s="2">
        <v>4</v>
      </c>
      <c r="B6" s="1" t="s">
        <v>4</v>
      </c>
      <c r="C6" s="21">
        <v>49939.777999999998</v>
      </c>
      <c r="D6" s="15">
        <f>C6/C8</f>
        <v>0.12327789603779735</v>
      </c>
      <c r="E6" s="16">
        <f>D6*6000000</f>
        <v>739667.37622678408</v>
      </c>
      <c r="F6" s="4">
        <f>D6*6000000</f>
        <v>739667.37622678408</v>
      </c>
    </row>
    <row r="7" spans="1:6" ht="15.75" customHeight="1" x14ac:dyDescent="0.25">
      <c r="A7" s="2">
        <v>5</v>
      </c>
      <c r="B7" s="1" t="s">
        <v>10</v>
      </c>
      <c r="C7" s="21">
        <v>38520.417999999998</v>
      </c>
      <c r="D7" s="15">
        <f>C7/C8</f>
        <v>9.5088850525857319E-2</v>
      </c>
      <c r="E7" s="16">
        <f>D7*6000000</f>
        <v>570533.10315514391</v>
      </c>
      <c r="F7" s="4">
        <f>D7*E8</f>
        <v>570533.10315514379</v>
      </c>
    </row>
    <row r="8" spans="1:6" ht="16.5" thickBot="1" x14ac:dyDescent="0.3">
      <c r="A8" s="5"/>
      <c r="B8" s="6" t="s">
        <v>5</v>
      </c>
      <c r="C8" s="22">
        <f>SUM(C3:C7)</f>
        <v>405099.207604</v>
      </c>
      <c r="D8" s="8">
        <f>SUM(D3:D7)</f>
        <v>1</v>
      </c>
      <c r="E8" s="13">
        <f>SUM(E3:E7)</f>
        <v>5999999.9999999991</v>
      </c>
      <c r="F8" s="9">
        <f>SUM(F3:F7)</f>
        <v>5999999.9999999991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21" sqref="F21"/>
    </sheetView>
  </sheetViews>
  <sheetFormatPr defaultRowHeight="15" x14ac:dyDescent="0.25"/>
  <cols>
    <col min="1" max="1" width="3.5703125" customWidth="1"/>
    <col min="2" max="3" width="21.42578125" customWidth="1"/>
    <col min="4" max="6" width="19.7109375" customWidth="1"/>
  </cols>
  <sheetData>
    <row r="1" spans="1:6" ht="33" customHeight="1" thickBot="1" x14ac:dyDescent="0.3">
      <c r="A1" s="73" t="s">
        <v>13</v>
      </c>
      <c r="B1" s="74"/>
      <c r="C1" s="74"/>
      <c r="D1" s="74"/>
      <c r="E1" s="74"/>
      <c r="F1" s="75"/>
    </row>
    <row r="2" spans="1:6" ht="60" customHeight="1" x14ac:dyDescent="0.25">
      <c r="A2" s="78" t="s">
        <v>0</v>
      </c>
      <c r="B2" s="79"/>
      <c r="C2" s="17" t="s">
        <v>6</v>
      </c>
      <c r="D2" s="17" t="s">
        <v>7</v>
      </c>
      <c r="E2" s="20" t="s">
        <v>8</v>
      </c>
      <c r="F2" s="18" t="s">
        <v>9</v>
      </c>
    </row>
    <row r="3" spans="1:6" ht="15.75" customHeight="1" x14ac:dyDescent="0.25">
      <c r="A3" s="2">
        <v>1</v>
      </c>
      <c r="B3" s="1" t="s">
        <v>1</v>
      </c>
      <c r="C3" s="10">
        <v>108298.08592899999</v>
      </c>
      <c r="D3" s="15">
        <f>C3/C8</f>
        <v>0.27223580184906565</v>
      </c>
      <c r="E3" s="16">
        <f>D3*6000000</f>
        <v>1633414.811094394</v>
      </c>
      <c r="F3" s="4">
        <f>D3*6000000</f>
        <v>1633414.811094394</v>
      </c>
    </row>
    <row r="4" spans="1:6" ht="15.75" customHeight="1" x14ac:dyDescent="0.25">
      <c r="A4" s="2">
        <v>2</v>
      </c>
      <c r="B4" s="1" t="s">
        <v>2</v>
      </c>
      <c r="C4" s="10">
        <v>38215.519999999997</v>
      </c>
      <c r="D4" s="15">
        <f>C4/C8</f>
        <v>9.6064788597460579E-2</v>
      </c>
      <c r="E4" s="16">
        <f>D4*6000000</f>
        <v>576388.7315847635</v>
      </c>
      <c r="F4" s="4">
        <f>D4*6000000</f>
        <v>576388.7315847635</v>
      </c>
    </row>
    <row r="5" spans="1:6" ht="15.75" customHeight="1" x14ac:dyDescent="0.25">
      <c r="A5" s="2">
        <v>3</v>
      </c>
      <c r="B5" s="1" t="s">
        <v>3</v>
      </c>
      <c r="C5" s="14">
        <v>168333.41200000001</v>
      </c>
      <c r="D5" s="15">
        <f>C5/C8</f>
        <v>0.42315042782799334</v>
      </c>
      <c r="E5" s="16">
        <f>D5*6000000</f>
        <v>2538902.56696796</v>
      </c>
      <c r="F5" s="4">
        <f>D5*6000000</f>
        <v>2538902.56696796</v>
      </c>
    </row>
    <row r="6" spans="1:6" ht="15.75" customHeight="1" x14ac:dyDescent="0.25">
      <c r="A6" s="2">
        <v>4</v>
      </c>
      <c r="B6" s="1" t="s">
        <v>4</v>
      </c>
      <c r="C6" s="14">
        <v>48835.53</v>
      </c>
      <c r="D6" s="15">
        <f>C6/C8</f>
        <v>0.12276098468619409</v>
      </c>
      <c r="E6" s="16">
        <f>D6*6000000</f>
        <v>736565.90811716451</v>
      </c>
      <c r="F6" s="4">
        <f>D6*6000000</f>
        <v>736565.90811716451</v>
      </c>
    </row>
    <row r="7" spans="1:6" ht="15.75" customHeight="1" x14ac:dyDescent="0.25">
      <c r="A7" s="2">
        <v>5</v>
      </c>
      <c r="B7" s="1" t="s">
        <v>10</v>
      </c>
      <c r="C7" s="10">
        <v>34127.311000000002</v>
      </c>
      <c r="D7" s="15">
        <f>C7/C8</f>
        <v>8.5787997039286426E-2</v>
      </c>
      <c r="E7" s="16">
        <f>D7*6000000</f>
        <v>514727.98223571858</v>
      </c>
      <c r="F7" s="4">
        <f>D7*6000000</f>
        <v>514727.98223571858</v>
      </c>
    </row>
    <row r="8" spans="1:6" ht="15.75" customHeight="1" thickBot="1" x14ac:dyDescent="0.3">
      <c r="A8" s="5"/>
      <c r="B8" s="6" t="s">
        <v>5</v>
      </c>
      <c r="C8" s="7">
        <f>SUM(C3:C7)</f>
        <v>397809.85892899998</v>
      </c>
      <c r="D8" s="8">
        <f>SUM(D3:D7)</f>
        <v>1.0000000000000002</v>
      </c>
      <c r="E8" s="13">
        <f>SUM(E3:E7)</f>
        <v>6000000.0000000009</v>
      </c>
      <c r="F8" s="9">
        <f>SUM(F3:F7)</f>
        <v>6000000.0000000009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35" sqref="C35"/>
    </sheetView>
  </sheetViews>
  <sheetFormatPr defaultRowHeight="15" x14ac:dyDescent="0.25"/>
  <cols>
    <col min="1" max="1" width="3.5703125" customWidth="1"/>
    <col min="2" max="3" width="21.42578125" customWidth="1"/>
    <col min="4" max="6" width="19.7109375" customWidth="1"/>
  </cols>
  <sheetData>
    <row r="1" spans="1:6" ht="33" customHeight="1" thickBot="1" x14ac:dyDescent="0.3">
      <c r="A1" s="73" t="s">
        <v>12</v>
      </c>
      <c r="B1" s="74"/>
      <c r="C1" s="74"/>
      <c r="D1" s="74"/>
      <c r="E1" s="74"/>
      <c r="F1" s="75"/>
    </row>
    <row r="2" spans="1:6" ht="60" x14ac:dyDescent="0.25">
      <c r="A2" s="78" t="s">
        <v>0</v>
      </c>
      <c r="B2" s="79"/>
      <c r="C2" s="17" t="s">
        <v>6</v>
      </c>
      <c r="D2" s="17" t="s">
        <v>7</v>
      </c>
      <c r="E2" s="20" t="s">
        <v>8</v>
      </c>
      <c r="F2" s="18" t="s">
        <v>9</v>
      </c>
    </row>
    <row r="3" spans="1:6" ht="15.75" x14ac:dyDescent="0.25">
      <c r="A3" s="2">
        <v>1</v>
      </c>
      <c r="B3" s="1" t="s">
        <v>1</v>
      </c>
      <c r="C3" s="10">
        <v>111403.77</v>
      </c>
      <c r="D3" s="15">
        <f>C3/C8</f>
        <v>0.2772595714299933</v>
      </c>
      <c r="E3" s="16">
        <f>D3*6000000</f>
        <v>1663557.4285799598</v>
      </c>
      <c r="F3" s="4">
        <f>D3*6000000</f>
        <v>1663557.4285799598</v>
      </c>
    </row>
    <row r="4" spans="1:6" ht="15.75" x14ac:dyDescent="0.25">
      <c r="A4" s="2">
        <v>2</v>
      </c>
      <c r="B4" s="1" t="s">
        <v>2</v>
      </c>
      <c r="C4" s="10">
        <v>41155.24</v>
      </c>
      <c r="D4" s="15">
        <f>C4/C8</f>
        <v>0.10242637394137125</v>
      </c>
      <c r="E4" s="16">
        <f>D4*6000000</f>
        <v>614558.24364822742</v>
      </c>
      <c r="F4" s="4">
        <f>D4*6000000</f>
        <v>614558.24364822742</v>
      </c>
    </row>
    <row r="5" spans="1:6" ht="15.75" x14ac:dyDescent="0.25">
      <c r="A5" s="2">
        <v>3</v>
      </c>
      <c r="B5" s="1" t="s">
        <v>3</v>
      </c>
      <c r="C5" s="14">
        <v>170226.58499999999</v>
      </c>
      <c r="D5" s="15">
        <f>C5/C8</f>
        <v>0.42365666802022339</v>
      </c>
      <c r="E5" s="16">
        <f>D5*6000000</f>
        <v>2541940.0081213405</v>
      </c>
      <c r="F5" s="4">
        <f>D5*6000000</f>
        <v>2541940.0081213405</v>
      </c>
    </row>
    <row r="6" spans="1:6" ht="15.75" x14ac:dyDescent="0.25">
      <c r="A6" s="2">
        <v>4</v>
      </c>
      <c r="B6" s="1" t="s">
        <v>4</v>
      </c>
      <c r="C6" s="14">
        <v>49457.440999999999</v>
      </c>
      <c r="D6" s="15">
        <f>C6/C8</f>
        <v>0.12308873295476605</v>
      </c>
      <c r="E6" s="16">
        <f>D6*6000000</f>
        <v>738532.39772859635</v>
      </c>
      <c r="F6" s="4">
        <f>D6*6000000</f>
        <v>738532.39772859635</v>
      </c>
    </row>
    <row r="7" spans="1:6" ht="15.75" x14ac:dyDescent="0.25">
      <c r="A7" s="2">
        <v>5</v>
      </c>
      <c r="B7" s="1" t="s">
        <v>10</v>
      </c>
      <c r="C7" s="10">
        <v>29560.116999999998</v>
      </c>
      <c r="D7" s="15">
        <f>C7/C8</f>
        <v>7.3568653653646177E-2</v>
      </c>
      <c r="E7" s="16">
        <f>D7*6000000</f>
        <v>441411.92192187707</v>
      </c>
      <c r="F7" s="4">
        <v>500000</v>
      </c>
    </row>
    <row r="8" spans="1:6" ht="16.5" thickBot="1" x14ac:dyDescent="0.3">
      <c r="A8" s="5"/>
      <c r="B8" s="6" t="s">
        <v>5</v>
      </c>
      <c r="C8" s="7">
        <f>SUM(C3:C7)</f>
        <v>401803.15299999993</v>
      </c>
      <c r="D8" s="8">
        <f>SUM(D3:D7)</f>
        <v>1.0000000000000002</v>
      </c>
      <c r="E8" s="13">
        <f>SUM(E3:E7)</f>
        <v>6000000.0000000019</v>
      </c>
      <c r="F8" s="9">
        <f>SUM(F3:F7)</f>
        <v>6058588.0780781247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4" sqref="C14"/>
    </sheetView>
  </sheetViews>
  <sheetFormatPr defaultRowHeight="15" x14ac:dyDescent="0.25"/>
  <cols>
    <col min="1" max="1" width="3.85546875" customWidth="1"/>
    <col min="2" max="2" width="27.28515625" customWidth="1"/>
    <col min="3" max="3" width="24.5703125" customWidth="1"/>
    <col min="4" max="4" width="16" customWidth="1"/>
    <col min="5" max="5" width="28" customWidth="1"/>
    <col min="6" max="6" width="23.28515625" customWidth="1"/>
  </cols>
  <sheetData>
    <row r="1" spans="1:6" x14ac:dyDescent="0.25">
      <c r="A1" s="66" t="s">
        <v>48</v>
      </c>
      <c r="B1" s="67"/>
      <c r="C1" s="67"/>
      <c r="D1" s="67"/>
      <c r="E1" s="67"/>
      <c r="F1" s="68"/>
    </row>
    <row r="2" spans="1:6" ht="47.2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47</v>
      </c>
    </row>
    <row r="3" spans="1:6" ht="15.75" x14ac:dyDescent="0.25">
      <c r="A3" s="58">
        <v>1</v>
      </c>
      <c r="B3" s="59" t="s">
        <v>15</v>
      </c>
      <c r="C3" s="60">
        <v>91954.497000000003</v>
      </c>
      <c r="D3" s="61">
        <f>C3/C7</f>
        <v>0.21164008368974338</v>
      </c>
      <c r="E3" s="62">
        <f>D3*6000000</f>
        <v>1269840.5021384603</v>
      </c>
      <c r="F3" s="63">
        <v>1470322</v>
      </c>
    </row>
    <row r="4" spans="1:6" ht="21.75" customHeight="1" x14ac:dyDescent="0.25">
      <c r="A4" s="58">
        <v>2</v>
      </c>
      <c r="B4" s="59" t="s">
        <v>3</v>
      </c>
      <c r="C4" s="60">
        <v>186478.11900000001</v>
      </c>
      <c r="D4" s="61">
        <f>C4/C7</f>
        <v>0.42919319879990125</v>
      </c>
      <c r="E4" s="62">
        <f>D4*6000000</f>
        <v>2575159.1927994075</v>
      </c>
      <c r="F4" s="64">
        <v>2576786</v>
      </c>
    </row>
    <row r="5" spans="1:6" ht="24.75" customHeight="1" x14ac:dyDescent="0.25">
      <c r="A5" s="58">
        <v>3</v>
      </c>
      <c r="B5" s="59" t="s">
        <v>4</v>
      </c>
      <c r="C5" s="60">
        <v>87513.044999999998</v>
      </c>
      <c r="D5" s="61">
        <f>C5/C7</f>
        <v>0.2014177530408793</v>
      </c>
      <c r="E5" s="62">
        <f>D5*6000000</f>
        <v>1208506.5182452758</v>
      </c>
      <c r="F5" s="80">
        <v>1316069</v>
      </c>
    </row>
    <row r="6" spans="1:6" ht="21" customHeight="1" x14ac:dyDescent="0.25">
      <c r="A6" s="58">
        <v>4</v>
      </c>
      <c r="B6" s="59" t="s">
        <v>16</v>
      </c>
      <c r="C6" s="60">
        <v>68539.600000000006</v>
      </c>
      <c r="D6" s="61">
        <f>C6/C7</f>
        <v>0.15774896446947598</v>
      </c>
      <c r="E6" s="65">
        <f>D6*6000000</f>
        <v>946493.78681685589</v>
      </c>
      <c r="F6" s="64">
        <v>948639</v>
      </c>
    </row>
    <row r="7" spans="1:6" ht="16.5" thickBot="1" x14ac:dyDescent="0.3">
      <c r="A7" s="3"/>
      <c r="B7" s="36" t="s">
        <v>5</v>
      </c>
      <c r="C7" s="37">
        <f>SUM(C3:C6)</f>
        <v>434485.26100000006</v>
      </c>
      <c r="D7" s="38">
        <f>SUM(D3:D6)</f>
        <v>0.99999999999999989</v>
      </c>
      <c r="E7" s="39">
        <f>SUM(E3:E6)</f>
        <v>6000000</v>
      </c>
      <c r="F7" s="40">
        <f>SUM(F3:F6)</f>
        <v>6311816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3.5703125" customWidth="1"/>
    <col min="2" max="2" width="21.140625" customWidth="1"/>
    <col min="3" max="3" width="21.42578125" customWidth="1"/>
    <col min="4" max="6" width="19.7109375" customWidth="1"/>
  </cols>
  <sheetData>
    <row r="1" spans="1:6" ht="33" customHeight="1" thickBot="1" x14ac:dyDescent="0.3">
      <c r="A1" s="73" t="s">
        <v>11</v>
      </c>
      <c r="B1" s="74"/>
      <c r="C1" s="74"/>
      <c r="D1" s="74"/>
      <c r="E1" s="74"/>
      <c r="F1" s="75"/>
    </row>
    <row r="2" spans="1:6" ht="60" x14ac:dyDescent="0.25">
      <c r="A2" s="78" t="s">
        <v>0</v>
      </c>
      <c r="B2" s="79"/>
      <c r="C2" s="17" t="s">
        <v>6</v>
      </c>
      <c r="D2" s="17" t="s">
        <v>7</v>
      </c>
      <c r="E2" s="20" t="s">
        <v>8</v>
      </c>
      <c r="F2" s="18" t="s">
        <v>9</v>
      </c>
    </row>
    <row r="3" spans="1:6" ht="15.75" x14ac:dyDescent="0.25">
      <c r="A3" s="2">
        <v>1</v>
      </c>
      <c r="B3" s="1" t="s">
        <v>1</v>
      </c>
      <c r="C3" s="10">
        <v>112081.57</v>
      </c>
      <c r="D3" s="15">
        <f>C3/C8</f>
        <v>0.28572349286244519</v>
      </c>
      <c r="E3" s="16">
        <f>D3*6000000</f>
        <v>1714340.9571746711</v>
      </c>
      <c r="F3" s="4">
        <f>D3*6000000</f>
        <v>1714340.9571746711</v>
      </c>
    </row>
    <row r="4" spans="1:6" ht="15.75" x14ac:dyDescent="0.25">
      <c r="A4" s="2">
        <v>2</v>
      </c>
      <c r="B4" s="1" t="s">
        <v>2</v>
      </c>
      <c r="C4" s="10">
        <v>41997.15</v>
      </c>
      <c r="D4" s="15">
        <f>C4/C8</f>
        <v>0.1070610662240727</v>
      </c>
      <c r="E4" s="16">
        <f>D4*6000000</f>
        <v>642366.39734443626</v>
      </c>
      <c r="F4" s="4">
        <f>D4*6000000</f>
        <v>642366.39734443626</v>
      </c>
    </row>
    <row r="5" spans="1:6" ht="15.75" x14ac:dyDescent="0.25">
      <c r="A5" s="2">
        <v>3</v>
      </c>
      <c r="B5" s="1" t="s">
        <v>3</v>
      </c>
      <c r="C5" s="14">
        <v>165612.24600000001</v>
      </c>
      <c r="D5" s="15">
        <f>C5/C8</f>
        <v>0.4221863539912451</v>
      </c>
      <c r="E5" s="16">
        <f>D5*6000000</f>
        <v>2533118.1239474704</v>
      </c>
      <c r="F5" s="4">
        <f>D5*6000000</f>
        <v>2533118.1239474704</v>
      </c>
    </row>
    <row r="6" spans="1:6" ht="15.75" x14ac:dyDescent="0.25">
      <c r="A6" s="2">
        <v>4</v>
      </c>
      <c r="B6" s="1" t="s">
        <v>4</v>
      </c>
      <c r="C6" s="14">
        <v>49004.527000000002</v>
      </c>
      <c r="D6" s="15">
        <f>C6/C8</f>
        <v>0.12492459394093072</v>
      </c>
      <c r="E6" s="16">
        <f>D6*6000000</f>
        <v>749547.56364558439</v>
      </c>
      <c r="F6" s="4">
        <f>D6*6000000</f>
        <v>749547.56364558439</v>
      </c>
    </row>
    <row r="7" spans="1:6" ht="15.75" x14ac:dyDescent="0.25">
      <c r="A7" s="2">
        <v>5</v>
      </c>
      <c r="B7" s="1" t="s">
        <v>10</v>
      </c>
      <c r="C7" s="10">
        <v>23577.361000000001</v>
      </c>
      <c r="D7" s="15">
        <f>C7/C8</f>
        <v>6.0104492981306323E-2</v>
      </c>
      <c r="E7" s="16">
        <f>D7*6000000</f>
        <v>360626.95788783795</v>
      </c>
      <c r="F7" s="4">
        <v>500000</v>
      </c>
    </row>
    <row r="8" spans="1:6" ht="16.5" thickBot="1" x14ac:dyDescent="0.3">
      <c r="A8" s="5"/>
      <c r="B8" s="6" t="s">
        <v>5</v>
      </c>
      <c r="C8" s="7">
        <f>SUM(C3:C7)</f>
        <v>392272.85399999999</v>
      </c>
      <c r="D8" s="8">
        <f>SUM(D3:D7)</f>
        <v>1</v>
      </c>
      <c r="E8" s="13">
        <f>SUM(E3:E7)</f>
        <v>6000000</v>
      </c>
      <c r="F8" s="9">
        <f>SUM(F3:F7)</f>
        <v>6139373.0421121623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29" sqref="C29"/>
    </sheetView>
  </sheetViews>
  <sheetFormatPr defaultRowHeight="15" x14ac:dyDescent="0.25"/>
  <cols>
    <col min="1" max="1" width="3.85546875" customWidth="1"/>
    <col min="2" max="2" width="27.28515625" customWidth="1"/>
    <col min="3" max="3" width="24.5703125" customWidth="1"/>
    <col min="4" max="4" width="16" customWidth="1"/>
    <col min="5" max="5" width="28" customWidth="1"/>
    <col min="6" max="6" width="23.28515625" customWidth="1"/>
  </cols>
  <sheetData>
    <row r="1" spans="1:6" x14ac:dyDescent="0.25">
      <c r="A1" s="66" t="s">
        <v>46</v>
      </c>
      <c r="B1" s="67"/>
      <c r="C1" s="67"/>
      <c r="D1" s="67"/>
      <c r="E1" s="67"/>
      <c r="F1" s="68"/>
    </row>
    <row r="2" spans="1:6" ht="47.2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44</v>
      </c>
    </row>
    <row r="3" spans="1:6" ht="15.75" x14ac:dyDescent="0.25">
      <c r="A3" s="58">
        <v>1</v>
      </c>
      <c r="B3" s="59" t="s">
        <v>15</v>
      </c>
      <c r="C3" s="60">
        <v>88787.793000000005</v>
      </c>
      <c r="D3" s="61">
        <f>C3/C7</f>
        <v>0.2082593137081053</v>
      </c>
      <c r="E3" s="62">
        <f>D3*6000000</f>
        <v>1249555.8822486317</v>
      </c>
      <c r="F3" s="63">
        <v>1470322</v>
      </c>
    </row>
    <row r="4" spans="1:6" ht="21.75" customHeight="1" x14ac:dyDescent="0.25">
      <c r="A4" s="58">
        <v>2</v>
      </c>
      <c r="B4" s="59" t="s">
        <v>3</v>
      </c>
      <c r="C4" s="60">
        <v>182616.17</v>
      </c>
      <c r="D4" s="61">
        <f>C4/C7</f>
        <v>0.42834174553930732</v>
      </c>
      <c r="E4" s="62">
        <f>D4*6000000</f>
        <v>2570050.4732358437</v>
      </c>
      <c r="F4" s="64">
        <v>2562665</v>
      </c>
    </row>
    <row r="5" spans="1:6" ht="24.75" customHeight="1" x14ac:dyDescent="0.25">
      <c r="A5" s="58">
        <v>3</v>
      </c>
      <c r="B5" s="59" t="s">
        <v>4</v>
      </c>
      <c r="C5" s="60">
        <v>87620.192999999999</v>
      </c>
      <c r="D5" s="61">
        <f>C5/C7</f>
        <v>0.20552060868493185</v>
      </c>
      <c r="E5" s="62">
        <f>D5*6000000</f>
        <v>1233123.6521095911</v>
      </c>
      <c r="F5" s="64">
        <v>1316069</v>
      </c>
    </row>
    <row r="6" spans="1:6" ht="21" customHeight="1" x14ac:dyDescent="0.25">
      <c r="A6" s="58">
        <v>4</v>
      </c>
      <c r="B6" s="59" t="s">
        <v>16</v>
      </c>
      <c r="C6" s="60">
        <v>67308.724000000002</v>
      </c>
      <c r="D6" s="61">
        <f>C6/C7</f>
        <v>0.1578783320676557</v>
      </c>
      <c r="E6" s="65">
        <f>D6*6000000</f>
        <v>947269.99240593414</v>
      </c>
      <c r="F6" s="64">
        <v>914492</v>
      </c>
    </row>
    <row r="7" spans="1:6" ht="16.5" thickBot="1" x14ac:dyDescent="0.3">
      <c r="A7" s="3"/>
      <c r="B7" s="36" t="s">
        <v>5</v>
      </c>
      <c r="C7" s="37">
        <f>SUM(C3:C6)</f>
        <v>426332.87999999995</v>
      </c>
      <c r="D7" s="38">
        <f>SUM(D3:D6)</f>
        <v>1.0000000000000002</v>
      </c>
      <c r="E7" s="39">
        <f>SUM(E3:E6)</f>
        <v>6000000.0000000009</v>
      </c>
      <c r="F7" s="40">
        <f>SUM(F3:F6)</f>
        <v>6263548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29" sqref="D29"/>
    </sheetView>
  </sheetViews>
  <sheetFormatPr defaultRowHeight="15" x14ac:dyDescent="0.25"/>
  <cols>
    <col min="1" max="1" width="3.5703125" customWidth="1"/>
    <col min="2" max="2" width="28.28515625" customWidth="1"/>
    <col min="3" max="3" width="26.5703125" customWidth="1"/>
    <col min="4" max="4" width="15" customWidth="1"/>
    <col min="5" max="5" width="22" customWidth="1"/>
    <col min="6" max="6" width="24.28515625" customWidth="1"/>
  </cols>
  <sheetData>
    <row r="1" spans="1:6" x14ac:dyDescent="0.25">
      <c r="A1" s="66" t="s">
        <v>46</v>
      </c>
      <c r="B1" s="67"/>
      <c r="C1" s="67"/>
      <c r="D1" s="67"/>
      <c r="E1" s="67"/>
      <c r="F1" s="68"/>
    </row>
    <row r="2" spans="1:6" ht="60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38</v>
      </c>
    </row>
    <row r="3" spans="1:6" ht="15.75" x14ac:dyDescent="0.25">
      <c r="A3" s="58">
        <v>1</v>
      </c>
      <c r="B3" s="59" t="s">
        <v>15</v>
      </c>
      <c r="C3" s="60">
        <v>90053.581999999995</v>
      </c>
      <c r="D3" s="61">
        <f>C3/C7</f>
        <v>0.21172914465650869</v>
      </c>
      <c r="E3" s="62">
        <f>D3*6000000</f>
        <v>1270374.8679390522</v>
      </c>
      <c r="F3" s="63">
        <v>1470322</v>
      </c>
    </row>
    <row r="4" spans="1:6" ht="15.75" x14ac:dyDescent="0.25">
      <c r="A4" s="58">
        <v>2</v>
      </c>
      <c r="B4" s="59" t="s">
        <v>3</v>
      </c>
      <c r="C4" s="60">
        <v>181112.83300000001</v>
      </c>
      <c r="D4" s="61">
        <f>C4/C7</f>
        <v>0.42582276424503696</v>
      </c>
      <c r="E4" s="62">
        <f>D4*6000000</f>
        <v>2554936.5854702219</v>
      </c>
      <c r="F4" s="64">
        <v>2562665</v>
      </c>
    </row>
    <row r="5" spans="1:6" ht="15.75" x14ac:dyDescent="0.25">
      <c r="A5" s="58">
        <v>3</v>
      </c>
      <c r="B5" s="59" t="s">
        <v>4</v>
      </c>
      <c r="C5" s="60">
        <v>89390.43</v>
      </c>
      <c r="D5" s="61">
        <f>C5/C7</f>
        <v>0.21016997729615589</v>
      </c>
      <c r="E5" s="62">
        <f>D5*6000000</f>
        <v>1261019.8637769353</v>
      </c>
      <c r="F5" s="64">
        <v>1316069</v>
      </c>
    </row>
    <row r="6" spans="1:6" ht="15.75" x14ac:dyDescent="0.25">
      <c r="A6" s="58">
        <v>4</v>
      </c>
      <c r="B6" s="59" t="s">
        <v>16</v>
      </c>
      <c r="C6" s="60">
        <v>64767.605000000003</v>
      </c>
      <c r="D6" s="61">
        <f>C6/C7</f>
        <v>0.15227811380229847</v>
      </c>
      <c r="E6" s="65">
        <f>D6*6000000</f>
        <v>913668.68281379086</v>
      </c>
      <c r="F6" s="64">
        <v>904036</v>
      </c>
    </row>
    <row r="7" spans="1:6" ht="16.5" thickBot="1" x14ac:dyDescent="0.3">
      <c r="A7" s="3"/>
      <c r="B7" s="36" t="s">
        <v>5</v>
      </c>
      <c r="C7" s="37">
        <f>SUM(C3:C6)</f>
        <v>425324.45</v>
      </c>
      <c r="D7" s="38">
        <f>SUM(D3:D6)</f>
        <v>1</v>
      </c>
      <c r="E7" s="39">
        <f>SUM(E3:E6)</f>
        <v>6000000</v>
      </c>
      <c r="F7" s="40">
        <f>SUM(F3:F6)</f>
        <v>6253092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F22"/>
  <sheetViews>
    <sheetView topLeftCell="A16" workbookViewId="0">
      <selection activeCell="E36" sqref="E36"/>
    </sheetView>
  </sheetViews>
  <sheetFormatPr defaultRowHeight="15" x14ac:dyDescent="0.25"/>
  <cols>
    <col min="1" max="1" width="3.5703125" customWidth="1"/>
    <col min="2" max="2" width="28.28515625" customWidth="1"/>
    <col min="3" max="3" width="26.5703125" customWidth="1"/>
    <col min="4" max="4" width="15" customWidth="1"/>
    <col min="5" max="5" width="22" customWidth="1"/>
    <col min="6" max="6" width="24.28515625" customWidth="1"/>
  </cols>
  <sheetData>
    <row r="15" spans="1:6" ht="15.75" thickBot="1" x14ac:dyDescent="0.3"/>
    <row r="16" spans="1:6" ht="38.25" customHeight="1" x14ac:dyDescent="0.25">
      <c r="A16" s="66" t="s">
        <v>46</v>
      </c>
      <c r="B16" s="67"/>
      <c r="C16" s="67"/>
      <c r="D16" s="67"/>
      <c r="E16" s="67"/>
      <c r="F16" s="68"/>
    </row>
    <row r="17" spans="1:6" ht="60" x14ac:dyDescent="0.25">
      <c r="A17" s="69" t="s">
        <v>0</v>
      </c>
      <c r="B17" s="70"/>
      <c r="C17" s="33" t="s">
        <v>6</v>
      </c>
      <c r="D17" s="33" t="s">
        <v>7</v>
      </c>
      <c r="E17" s="33" t="s">
        <v>22</v>
      </c>
      <c r="F17" s="34" t="s">
        <v>47</v>
      </c>
    </row>
    <row r="18" spans="1:6" ht="15.75" x14ac:dyDescent="0.25">
      <c r="A18" s="58">
        <v>1</v>
      </c>
      <c r="B18" s="59" t="s">
        <v>15</v>
      </c>
      <c r="C18" s="60">
        <v>93255.411999999997</v>
      </c>
      <c r="D18" s="61">
        <f>C18/C22</f>
        <v>0.21927571431802176</v>
      </c>
      <c r="E18" s="62">
        <f>D18*6000000</f>
        <v>1315654.2859081305</v>
      </c>
      <c r="F18" s="63">
        <v>1470411</v>
      </c>
    </row>
    <row r="19" spans="1:6" ht="15.75" x14ac:dyDescent="0.25">
      <c r="A19" s="58">
        <v>2</v>
      </c>
      <c r="B19" s="59" t="s">
        <v>3</v>
      </c>
      <c r="C19" s="60">
        <v>181046.571</v>
      </c>
      <c r="D19" s="61">
        <f>C19/C22</f>
        <v>0.42570308070542268</v>
      </c>
      <c r="E19" s="62">
        <f>D19*6000000</f>
        <v>2554218.4842325361</v>
      </c>
      <c r="F19" s="64">
        <v>2553664</v>
      </c>
    </row>
    <row r="20" spans="1:6" ht="15.75" x14ac:dyDescent="0.25">
      <c r="A20" s="58">
        <v>3</v>
      </c>
      <c r="B20" s="59" t="s">
        <v>4</v>
      </c>
      <c r="C20" s="60">
        <v>87067.145000000004</v>
      </c>
      <c r="D20" s="61">
        <f>C20/C22</f>
        <v>0.2047249591638261</v>
      </c>
      <c r="E20" s="62">
        <f>D20*6000000</f>
        <v>1228349.7549829567</v>
      </c>
      <c r="F20" s="64">
        <v>1314428</v>
      </c>
    </row>
    <row r="21" spans="1:6" ht="15.75" x14ac:dyDescent="0.25">
      <c r="A21" s="58">
        <v>4</v>
      </c>
      <c r="B21" s="59" t="s">
        <v>16</v>
      </c>
      <c r="C21" s="60">
        <v>63919.245999999999</v>
      </c>
      <c r="D21" s="61">
        <f>C21/C22</f>
        <v>0.15029624581272941</v>
      </c>
      <c r="E21" s="65">
        <f>D21*6000000</f>
        <v>901777.47487637645</v>
      </c>
      <c r="F21" s="64">
        <v>902209</v>
      </c>
    </row>
    <row r="22" spans="1:6" ht="16.5" thickBot="1" x14ac:dyDescent="0.3">
      <c r="A22" s="3"/>
      <c r="B22" s="36" t="s">
        <v>5</v>
      </c>
      <c r="C22" s="37">
        <f>SUM(C18:C21)</f>
        <v>425288.37400000001</v>
      </c>
      <c r="D22" s="38">
        <f>SUM(D18:D21)</f>
        <v>0.99999999999999989</v>
      </c>
      <c r="E22" s="39">
        <f>SUM(E18:E21)</f>
        <v>6000000</v>
      </c>
      <c r="F22" s="40">
        <f>SUM(F18:F21)</f>
        <v>6240712</v>
      </c>
    </row>
  </sheetData>
  <mergeCells count="2">
    <mergeCell ref="A16:F16"/>
    <mergeCell ref="A17:B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25" sqref="C25"/>
    </sheetView>
  </sheetViews>
  <sheetFormatPr defaultRowHeight="15" x14ac:dyDescent="0.25"/>
  <cols>
    <col min="1" max="1" width="3.5703125" customWidth="1"/>
    <col min="2" max="2" width="28.28515625" customWidth="1"/>
    <col min="3" max="3" width="26.5703125" customWidth="1"/>
    <col min="4" max="4" width="15" customWidth="1"/>
    <col min="5" max="5" width="22" customWidth="1"/>
    <col min="6" max="6" width="24.28515625" customWidth="1"/>
  </cols>
  <sheetData>
    <row r="1" spans="1:6" ht="38.25" customHeight="1" x14ac:dyDescent="0.25">
      <c r="A1" s="66" t="s">
        <v>45</v>
      </c>
      <c r="B1" s="67"/>
      <c r="C1" s="67"/>
      <c r="D1" s="67"/>
      <c r="E1" s="67"/>
      <c r="F1" s="68"/>
    </row>
    <row r="2" spans="1:6" ht="60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44</v>
      </c>
    </row>
    <row r="3" spans="1:6" s="57" customFormat="1" ht="15.75" x14ac:dyDescent="0.25">
      <c r="A3" s="58">
        <v>1</v>
      </c>
      <c r="B3" s="59" t="s">
        <v>15</v>
      </c>
      <c r="C3" s="60">
        <v>92860.099000000002</v>
      </c>
      <c r="D3" s="61">
        <f>C3/C7</f>
        <v>0.21980488784053323</v>
      </c>
      <c r="E3" s="62">
        <f>D3*6000000</f>
        <v>1318829.3270431994</v>
      </c>
      <c r="F3" s="63">
        <v>1470411</v>
      </c>
    </row>
    <row r="4" spans="1:6" s="57" customFormat="1" ht="15.75" x14ac:dyDescent="0.25">
      <c r="A4" s="58">
        <v>2</v>
      </c>
      <c r="B4" s="59" t="s">
        <v>3</v>
      </c>
      <c r="C4" s="60">
        <v>177902.88099999999</v>
      </c>
      <c r="D4" s="61">
        <f>C4/C7</f>
        <v>0.42110576260222088</v>
      </c>
      <c r="E4" s="62">
        <f>D4*6000000</f>
        <v>2526634.5756133255</v>
      </c>
      <c r="F4" s="64">
        <v>2553664</v>
      </c>
    </row>
    <row r="5" spans="1:6" s="57" customFormat="1" ht="15.75" x14ac:dyDescent="0.25">
      <c r="A5" s="58">
        <v>3</v>
      </c>
      <c r="B5" s="59" t="s">
        <v>4</v>
      </c>
      <c r="C5" s="60">
        <v>88405.8</v>
      </c>
      <c r="D5" s="61">
        <f>C5/C7</f>
        <v>0.20926132066101516</v>
      </c>
      <c r="E5" s="62">
        <f>D5*6000000</f>
        <v>1255567.9239660909</v>
      </c>
      <c r="F5" s="64">
        <v>1314248</v>
      </c>
    </row>
    <row r="6" spans="1:6" s="57" customFormat="1" ht="15.75" x14ac:dyDescent="0.25">
      <c r="A6" s="58">
        <v>4</v>
      </c>
      <c r="B6" s="59" t="s">
        <v>16</v>
      </c>
      <c r="C6" s="60">
        <v>63297.252999999997</v>
      </c>
      <c r="D6" s="61">
        <f>C6/C7</f>
        <v>0.14982802889623081</v>
      </c>
      <c r="E6" s="65">
        <f>D6*6000000</f>
        <v>898968.1733773849</v>
      </c>
      <c r="F6" s="64">
        <v>895560</v>
      </c>
    </row>
    <row r="7" spans="1:6" ht="16.5" thickBot="1" x14ac:dyDescent="0.3">
      <c r="A7" s="3"/>
      <c r="B7" s="36" t="s">
        <v>5</v>
      </c>
      <c r="C7" s="37">
        <f>SUM(C3:C6)</f>
        <v>422466.03299999994</v>
      </c>
      <c r="D7" s="38">
        <f>SUM(D3:D6)</f>
        <v>1</v>
      </c>
      <c r="E7" s="39">
        <f>SUM(E3:E6)</f>
        <v>6000000</v>
      </c>
      <c r="F7" s="40">
        <f>SUM(F3:F6)</f>
        <v>6233883</v>
      </c>
    </row>
  </sheetData>
  <mergeCells count="2">
    <mergeCell ref="A1:F1"/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7"/>
    </sheetView>
  </sheetViews>
  <sheetFormatPr defaultRowHeight="15" x14ac:dyDescent="0.25"/>
  <cols>
    <col min="1" max="1" width="3.5703125" customWidth="1"/>
    <col min="2" max="2" width="28.28515625" customWidth="1"/>
    <col min="3" max="3" width="26.5703125" customWidth="1"/>
    <col min="4" max="4" width="15" customWidth="1"/>
    <col min="5" max="5" width="22" customWidth="1"/>
    <col min="6" max="6" width="24.28515625" customWidth="1"/>
  </cols>
  <sheetData>
    <row r="1" spans="1:6" ht="32.25" customHeight="1" x14ac:dyDescent="0.25">
      <c r="A1" s="66" t="s">
        <v>43</v>
      </c>
      <c r="B1" s="67"/>
      <c r="C1" s="67"/>
      <c r="D1" s="67"/>
      <c r="E1" s="67"/>
      <c r="F1" s="68"/>
    </row>
    <row r="2" spans="1:6" ht="48.75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42</v>
      </c>
    </row>
    <row r="3" spans="1:6" s="57" customFormat="1" ht="18" customHeight="1" x14ac:dyDescent="0.25">
      <c r="A3" s="58">
        <v>1</v>
      </c>
      <c r="B3" s="59" t="s">
        <v>15</v>
      </c>
      <c r="C3" s="60">
        <v>93274.622000000003</v>
      </c>
      <c r="D3" s="61">
        <f>C3/C7</f>
        <v>0.22166505018263979</v>
      </c>
      <c r="E3" s="62">
        <f>D3*6000000</f>
        <v>1329990.3010958387</v>
      </c>
      <c r="F3" s="63">
        <v>1442111</v>
      </c>
    </row>
    <row r="4" spans="1:6" s="57" customFormat="1" ht="15.75" customHeight="1" x14ac:dyDescent="0.25">
      <c r="A4" s="58">
        <v>2</v>
      </c>
      <c r="B4" s="59" t="s">
        <v>3</v>
      </c>
      <c r="C4" s="60">
        <v>179025.21599999999</v>
      </c>
      <c r="D4" s="61">
        <f>C4/C7</f>
        <v>0.42544941633317929</v>
      </c>
      <c r="E4" s="62">
        <f>D4*6000000</f>
        <v>2552696.4979990758</v>
      </c>
      <c r="F4" s="64">
        <v>2553664</v>
      </c>
    </row>
    <row r="5" spans="1:6" s="57" customFormat="1" ht="14.25" customHeight="1" x14ac:dyDescent="0.25">
      <c r="A5" s="58">
        <v>3</v>
      </c>
      <c r="B5" s="59" t="s">
        <v>4</v>
      </c>
      <c r="C5" s="60">
        <v>87340.432000000001</v>
      </c>
      <c r="D5" s="61">
        <f>C5/C7</f>
        <v>0.20756258055115398</v>
      </c>
      <c r="E5" s="62">
        <f>D5*6000000</f>
        <v>1245375.4833069239</v>
      </c>
      <c r="F5" s="64">
        <v>1314248</v>
      </c>
    </row>
    <row r="6" spans="1:6" ht="16.5" customHeight="1" x14ac:dyDescent="0.25">
      <c r="A6" s="58">
        <v>4</v>
      </c>
      <c r="B6" s="59" t="s">
        <v>16</v>
      </c>
      <c r="C6" s="60">
        <v>61150.567000000003</v>
      </c>
      <c r="D6" s="61">
        <f>C6/C7</f>
        <v>0.14532295293302691</v>
      </c>
      <c r="E6" s="65">
        <f>D6*6000000</f>
        <v>871937.71759816143</v>
      </c>
      <c r="F6" s="64">
        <v>893900</v>
      </c>
    </row>
    <row r="7" spans="1:6" ht="16.5" thickBot="1" x14ac:dyDescent="0.3">
      <c r="A7" s="3"/>
      <c r="B7" s="36" t="s">
        <v>5</v>
      </c>
      <c r="C7" s="37">
        <f>SUM(C3:C6)</f>
        <v>420790.837</v>
      </c>
      <c r="D7" s="38">
        <f>SUM(D3:D6)</f>
        <v>0.99999999999999989</v>
      </c>
      <c r="E7" s="39">
        <f>SUM(E3:E6)</f>
        <v>6000000</v>
      </c>
      <c r="F7" s="40">
        <f>SUM(F3:F6)</f>
        <v>6203923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7"/>
    </sheetView>
  </sheetViews>
  <sheetFormatPr defaultRowHeight="15" x14ac:dyDescent="0.25"/>
  <cols>
    <col min="1" max="1" width="2.85546875" customWidth="1"/>
    <col min="2" max="2" width="27.7109375" customWidth="1"/>
    <col min="3" max="3" width="24.7109375" customWidth="1"/>
    <col min="4" max="4" width="12.5703125" customWidth="1"/>
    <col min="5" max="5" width="21.42578125" customWidth="1"/>
    <col min="6" max="6" width="26" customWidth="1"/>
  </cols>
  <sheetData>
    <row r="1" spans="1:6" ht="30" customHeight="1" x14ac:dyDescent="0.25">
      <c r="A1" s="66" t="s">
        <v>41</v>
      </c>
      <c r="B1" s="67"/>
      <c r="C1" s="67"/>
      <c r="D1" s="67"/>
      <c r="E1" s="67"/>
      <c r="F1" s="68"/>
    </row>
    <row r="2" spans="1:6" ht="48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35</v>
      </c>
    </row>
    <row r="3" spans="1:6" s="57" customFormat="1" ht="19.5" customHeight="1" x14ac:dyDescent="0.25">
      <c r="A3" s="58">
        <v>1</v>
      </c>
      <c r="B3" s="59" t="s">
        <v>15</v>
      </c>
      <c r="C3" s="60">
        <v>93904.722999999998</v>
      </c>
      <c r="D3" s="61">
        <f>C3/C7</f>
        <v>0.22079657950772494</v>
      </c>
      <c r="E3" s="62">
        <f>D3*6000000</f>
        <v>1324779.4770463496</v>
      </c>
      <c r="F3" s="63">
        <v>1441724</v>
      </c>
    </row>
    <row r="4" spans="1:6" ht="18.75" customHeight="1" x14ac:dyDescent="0.25">
      <c r="A4" s="2">
        <v>2</v>
      </c>
      <c r="B4" s="55" t="s">
        <v>3</v>
      </c>
      <c r="C4" s="43">
        <v>180012.12700000001</v>
      </c>
      <c r="D4" s="15">
        <f>C4/C7</f>
        <v>0.42325945534720533</v>
      </c>
      <c r="E4" s="19">
        <f>D4*6000000</f>
        <v>2539556.7320832321</v>
      </c>
      <c r="F4" s="45">
        <v>2496553</v>
      </c>
    </row>
    <row r="5" spans="1:6" s="57" customFormat="1" ht="14.25" customHeight="1" x14ac:dyDescent="0.25">
      <c r="A5" s="58">
        <v>3</v>
      </c>
      <c r="B5" s="59" t="s">
        <v>4</v>
      </c>
      <c r="C5" s="60">
        <v>90331.566000000006</v>
      </c>
      <c r="D5" s="61">
        <f>C5/C7</f>
        <v>0.21239507617073006</v>
      </c>
      <c r="E5" s="62">
        <f>D5*6000000</f>
        <v>1274370.4570243803</v>
      </c>
      <c r="F5" s="64">
        <v>1315571</v>
      </c>
    </row>
    <row r="6" spans="1:6" s="57" customFormat="1" ht="15.75" customHeight="1" x14ac:dyDescent="0.25">
      <c r="A6" s="58">
        <v>4</v>
      </c>
      <c r="B6" s="59" t="s">
        <v>16</v>
      </c>
      <c r="C6" s="60">
        <v>61051.302000000003</v>
      </c>
      <c r="D6" s="61">
        <f>C6/C7</f>
        <v>0.14354888897433976</v>
      </c>
      <c r="E6" s="65">
        <f>D6*6000000</f>
        <v>861293.33384603856</v>
      </c>
      <c r="F6" s="64">
        <v>897182</v>
      </c>
    </row>
    <row r="7" spans="1:6" ht="16.5" thickBot="1" x14ac:dyDescent="0.3">
      <c r="A7" s="3"/>
      <c r="B7" s="36" t="s">
        <v>5</v>
      </c>
      <c r="C7" s="37">
        <f>SUM(C3:C6)</f>
        <v>425299.71799999999</v>
      </c>
      <c r="D7" s="38">
        <f>SUM(D3:D6)</f>
        <v>1</v>
      </c>
      <c r="E7" s="39">
        <f>SUM(E3:E6)</f>
        <v>6000000</v>
      </c>
      <c r="F7" s="40">
        <f>SUM(F3:F6)</f>
        <v>6151030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31" sqref="D31"/>
    </sheetView>
  </sheetViews>
  <sheetFormatPr defaultRowHeight="15" x14ac:dyDescent="0.25"/>
  <cols>
    <col min="1" max="1" width="2.85546875" customWidth="1"/>
    <col min="2" max="2" width="27.7109375" customWidth="1"/>
    <col min="3" max="3" width="24.7109375" customWidth="1"/>
    <col min="4" max="4" width="12.5703125" customWidth="1"/>
    <col min="5" max="5" width="21.42578125" customWidth="1"/>
    <col min="6" max="6" width="26" customWidth="1"/>
  </cols>
  <sheetData>
    <row r="1" spans="1:6" ht="30" customHeight="1" x14ac:dyDescent="0.25">
      <c r="A1" s="66" t="s">
        <v>39</v>
      </c>
      <c r="B1" s="67"/>
      <c r="C1" s="67"/>
      <c r="D1" s="67"/>
      <c r="E1" s="67"/>
      <c r="F1" s="68"/>
    </row>
    <row r="2" spans="1:6" ht="48" customHeight="1" x14ac:dyDescent="0.25">
      <c r="A2" s="69" t="s">
        <v>0</v>
      </c>
      <c r="B2" s="70"/>
      <c r="C2" s="33" t="s">
        <v>6</v>
      </c>
      <c r="D2" s="33" t="s">
        <v>7</v>
      </c>
      <c r="E2" s="33" t="s">
        <v>22</v>
      </c>
      <c r="F2" s="34" t="s">
        <v>40</v>
      </c>
    </row>
    <row r="3" spans="1:6" ht="19.5" customHeight="1" x14ac:dyDescent="0.25">
      <c r="A3" s="2">
        <v>1</v>
      </c>
      <c r="B3" s="55" t="s">
        <v>15</v>
      </c>
      <c r="C3" s="43">
        <v>95990.854000000007</v>
      </c>
      <c r="D3" s="15">
        <f>C3/C7</f>
        <v>0.22310119660083821</v>
      </c>
      <c r="E3" s="19">
        <f>D3*6000000</f>
        <v>1338607.1796050293</v>
      </c>
      <c r="F3" s="52">
        <v>1441724</v>
      </c>
    </row>
    <row r="4" spans="1:6" ht="18.75" customHeight="1" x14ac:dyDescent="0.25">
      <c r="A4" s="2">
        <v>2</v>
      </c>
      <c r="B4" s="55" t="s">
        <v>3</v>
      </c>
      <c r="C4" s="43">
        <v>178732.59</v>
      </c>
      <c r="D4" s="15">
        <f>C4/C7</f>
        <v>0.41540889614928317</v>
      </c>
      <c r="E4" s="19">
        <f>D4*6000000</f>
        <v>2492453.3768956992</v>
      </c>
      <c r="F4" s="45">
        <v>2442563</v>
      </c>
    </row>
    <row r="5" spans="1:6" ht="14.25" customHeight="1" x14ac:dyDescent="0.25">
      <c r="A5" s="2">
        <v>3</v>
      </c>
      <c r="B5" s="55" t="s">
        <v>4</v>
      </c>
      <c r="C5" s="43">
        <v>92633.941000000006</v>
      </c>
      <c r="D5" s="15">
        <f>C5/C7</f>
        <v>0.21529908550403612</v>
      </c>
      <c r="E5" s="53">
        <f>D5*6000000</f>
        <v>1291794.5130242168</v>
      </c>
      <c r="F5" s="45">
        <v>1315571</v>
      </c>
    </row>
    <row r="6" spans="1:6" ht="15.75" customHeight="1" x14ac:dyDescent="0.25">
      <c r="A6" s="2">
        <v>4</v>
      </c>
      <c r="B6" s="55" t="s">
        <v>16</v>
      </c>
      <c r="C6" s="43">
        <v>62899.625999999997</v>
      </c>
      <c r="D6" s="15">
        <f>C6/C7</f>
        <v>0.1461908217458425</v>
      </c>
      <c r="E6" s="54">
        <f>D6*6000000</f>
        <v>877144.93047505501</v>
      </c>
      <c r="F6" s="45">
        <v>930864</v>
      </c>
    </row>
    <row r="7" spans="1:6" ht="16.5" thickBot="1" x14ac:dyDescent="0.3">
      <c r="A7" s="3"/>
      <c r="B7" s="36" t="s">
        <v>5</v>
      </c>
      <c r="C7" s="37">
        <f>SUM(C3:C6)</f>
        <v>430257.011</v>
      </c>
      <c r="D7" s="38">
        <f>SUM(D3:D6)</f>
        <v>1</v>
      </c>
      <c r="E7" s="39">
        <f>SUM(E3:E6)</f>
        <v>6000000</v>
      </c>
      <c r="F7" s="40">
        <f>SUM(F3:F6)</f>
        <v>6130722</v>
      </c>
    </row>
  </sheetData>
  <mergeCells count="2">
    <mergeCell ref="A1:F1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30 май 2025</vt:lpstr>
      <vt:lpstr>30 Януари 2025</vt:lpstr>
      <vt:lpstr>25 септември 2024</vt:lpstr>
      <vt:lpstr>23 Май 2024</vt:lpstr>
      <vt:lpstr>30 Ямуари 2024</vt:lpstr>
      <vt:lpstr>30 Септември</vt:lpstr>
      <vt:lpstr>30 Май 2023</vt:lpstr>
      <vt:lpstr>30 януари 2023</vt:lpstr>
      <vt:lpstr>30 Септември 2022</vt:lpstr>
      <vt:lpstr>31 Май 2022</vt:lpstr>
      <vt:lpstr>30 Януари 2022</vt:lpstr>
      <vt:lpstr>30 Септември 2021</vt:lpstr>
      <vt:lpstr>31 Май 2021</vt:lpstr>
      <vt:lpstr>30 Януари 2021</vt:lpstr>
      <vt:lpstr>30 Септември 2020</vt:lpstr>
      <vt:lpstr>30 май 2020</vt:lpstr>
      <vt:lpstr>30 януари 2020 г.</vt:lpstr>
      <vt:lpstr>30 септември 2019</vt:lpstr>
      <vt:lpstr>30 май 2019 г.</vt:lpstr>
      <vt:lpstr>30 януари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Ganyushkin</dc:creator>
  <cp:lastModifiedBy>E.Y</cp:lastModifiedBy>
  <cp:lastPrinted>2022-09-27T06:41:28Z</cp:lastPrinted>
  <dcterms:created xsi:type="dcterms:W3CDTF">2013-01-17T07:57:00Z</dcterms:created>
  <dcterms:modified xsi:type="dcterms:W3CDTF">2025-05-30T08:18:18Z</dcterms:modified>
</cp:coreProperties>
</file>