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19440" windowHeight="9150"/>
  </bookViews>
  <sheets>
    <sheet name="MOEW" sheetId="18" r:id="rId1"/>
  </sheets>
  <externalReferences>
    <externalReference r:id="rId2"/>
  </externalReferences>
  <definedNames>
    <definedName name="SMETKA">[1]list!$A$2:$C$7</definedName>
  </definedNames>
  <calcPr calcId="145621"/>
  <fileRecoveryPr autoRecover="0"/>
</workbook>
</file>

<file path=xl/calcChain.xml><?xml version="1.0" encoding="utf-8"?>
<calcChain xmlns="http://schemas.openxmlformats.org/spreadsheetml/2006/main">
  <c r="I112" i="18" l="1"/>
  <c r="E112" i="18"/>
  <c r="E108" i="18"/>
  <c r="J105" i="18"/>
  <c r="H105" i="18"/>
  <c r="G105" i="18"/>
  <c r="B105" i="18"/>
  <c r="J94" i="18"/>
  <c r="I94" i="18"/>
  <c r="H94" i="18"/>
  <c r="G94" i="18"/>
  <c r="F94" i="18"/>
  <c r="E94" i="18"/>
  <c r="J93" i="18"/>
  <c r="I93" i="18"/>
  <c r="H93" i="18"/>
  <c r="G93" i="18"/>
  <c r="F93" i="18"/>
  <c r="E93" i="18"/>
  <c r="J92" i="18"/>
  <c r="I92" i="18"/>
  <c r="H92" i="18"/>
  <c r="G92" i="18"/>
  <c r="F92" i="18"/>
  <c r="E92" i="18"/>
  <c r="J91" i="18"/>
  <c r="I91" i="18"/>
  <c r="H91" i="18"/>
  <c r="G91" i="18"/>
  <c r="F91" i="18"/>
  <c r="E91" i="18"/>
  <c r="J90" i="18"/>
  <c r="I90" i="18"/>
  <c r="H90" i="18"/>
  <c r="G90" i="18"/>
  <c r="F90" i="18"/>
  <c r="E90" i="18"/>
  <c r="J89" i="18"/>
  <c r="I89" i="18"/>
  <c r="H89" i="18"/>
  <c r="G89" i="18"/>
  <c r="F89" i="18"/>
  <c r="E89" i="18"/>
  <c r="J88" i="18"/>
  <c r="I88" i="18"/>
  <c r="H88" i="18"/>
  <c r="G88" i="18"/>
  <c r="F88" i="18"/>
  <c r="E88" i="18"/>
  <c r="J87" i="18"/>
  <c r="I87" i="18"/>
  <c r="H87" i="18"/>
  <c r="G87" i="18"/>
  <c r="F87" i="18"/>
  <c r="E87" i="18"/>
  <c r="J86" i="18"/>
  <c r="I86" i="18"/>
  <c r="H86" i="18"/>
  <c r="G86" i="18"/>
  <c r="F86" i="18"/>
  <c r="E86" i="18"/>
  <c r="J85" i="18"/>
  <c r="I85" i="18"/>
  <c r="H85" i="18"/>
  <c r="G85" i="18"/>
  <c r="F85" i="18"/>
  <c r="E85" i="18"/>
  <c r="M84" i="18"/>
  <c r="L84" i="18"/>
  <c r="K84" i="18"/>
  <c r="J84" i="18"/>
  <c r="I84" i="18"/>
  <c r="H84" i="18"/>
  <c r="G84" i="18"/>
  <c r="F84" i="18"/>
  <c r="E84" i="18"/>
  <c r="J83" i="18"/>
  <c r="I83" i="18"/>
  <c r="H83" i="18"/>
  <c r="G83" i="18"/>
  <c r="F83" i="18"/>
  <c r="E83" i="18"/>
  <c r="J82" i="18"/>
  <c r="I82" i="18"/>
  <c r="H82" i="18"/>
  <c r="G82" i="18"/>
  <c r="F82" i="18"/>
  <c r="E82" i="18"/>
  <c r="J81" i="18"/>
  <c r="I81" i="18"/>
  <c r="H81" i="18"/>
  <c r="G81" i="18"/>
  <c r="F81" i="18"/>
  <c r="E81" i="18"/>
  <c r="J80" i="18"/>
  <c r="I80" i="18"/>
  <c r="H80" i="18"/>
  <c r="G80" i="18"/>
  <c r="F80" i="18"/>
  <c r="E80" i="18"/>
  <c r="F79" i="18"/>
  <c r="J78" i="18"/>
  <c r="I78" i="18"/>
  <c r="H78" i="18"/>
  <c r="G78" i="18"/>
  <c r="F78" i="18"/>
  <c r="E78" i="18"/>
  <c r="J77" i="18"/>
  <c r="I77" i="18"/>
  <c r="H77" i="18"/>
  <c r="G77" i="18"/>
  <c r="F77" i="18"/>
  <c r="F75" i="18" s="1"/>
  <c r="F64" i="18" s="1"/>
  <c r="E77" i="18"/>
  <c r="J76" i="18"/>
  <c r="I76" i="18"/>
  <c r="H76" i="18"/>
  <c r="G76" i="18"/>
  <c r="F76" i="18"/>
  <c r="E76" i="18"/>
  <c r="M75" i="18"/>
  <c r="L75" i="18"/>
  <c r="K75" i="18"/>
  <c r="J75" i="18"/>
  <c r="I75" i="18"/>
  <c r="H75" i="18"/>
  <c r="G75" i="18"/>
  <c r="E75" i="18"/>
  <c r="M74" i="18"/>
  <c r="L74" i="18"/>
  <c r="K74" i="18"/>
  <c r="J74" i="18"/>
  <c r="I74" i="18"/>
  <c r="H74" i="18"/>
  <c r="G74" i="18"/>
  <c r="F74" i="18"/>
  <c r="E74" i="18"/>
  <c r="M73" i="18"/>
  <c r="L73" i="18"/>
  <c r="K73" i="18"/>
  <c r="J73" i="18"/>
  <c r="I73" i="18"/>
  <c r="H73" i="18"/>
  <c r="G73" i="18"/>
  <c r="F73" i="18"/>
  <c r="E73" i="18"/>
  <c r="M72" i="18"/>
  <c r="L72" i="18"/>
  <c r="K72" i="18"/>
  <c r="J72" i="18"/>
  <c r="I72" i="18"/>
  <c r="H72" i="18"/>
  <c r="G72" i="18"/>
  <c r="F72" i="18"/>
  <c r="E72" i="18"/>
  <c r="M71" i="18"/>
  <c r="L71" i="18"/>
  <c r="K71" i="18"/>
  <c r="J71" i="18"/>
  <c r="I71" i="18"/>
  <c r="H71" i="18"/>
  <c r="G71" i="18"/>
  <c r="F71" i="18"/>
  <c r="E71" i="18"/>
  <c r="M70" i="18"/>
  <c r="L70" i="18"/>
  <c r="K70" i="18"/>
  <c r="J70" i="18"/>
  <c r="I70" i="18"/>
  <c r="H70" i="18"/>
  <c r="G70" i="18"/>
  <c r="F70" i="18"/>
  <c r="E70" i="18"/>
  <c r="M69" i="18"/>
  <c r="L69" i="18"/>
  <c r="K69" i="18"/>
  <c r="J69" i="18"/>
  <c r="I69" i="18"/>
  <c r="H69" i="18"/>
  <c r="G69" i="18"/>
  <c r="F69" i="18"/>
  <c r="E69" i="18"/>
  <c r="M68" i="18"/>
  <c r="L68" i="18"/>
  <c r="K68" i="18"/>
  <c r="J68" i="18"/>
  <c r="I68" i="18"/>
  <c r="H68" i="18"/>
  <c r="G68" i="18"/>
  <c r="F68" i="18"/>
  <c r="E68" i="18"/>
  <c r="M67" i="18"/>
  <c r="L67" i="18"/>
  <c r="K67" i="18"/>
  <c r="J67" i="18"/>
  <c r="I67" i="18"/>
  <c r="H67" i="18"/>
  <c r="G67" i="18"/>
  <c r="F67" i="18"/>
  <c r="E67" i="18"/>
  <c r="M66" i="18"/>
  <c r="L66" i="18"/>
  <c r="K66" i="18"/>
  <c r="J66" i="18"/>
  <c r="I66" i="18"/>
  <c r="H66" i="18"/>
  <c r="G66" i="18"/>
  <c r="F66" i="18"/>
  <c r="E66" i="18"/>
  <c r="F65" i="18"/>
  <c r="M64" i="18"/>
  <c r="L64" i="18"/>
  <c r="K64" i="18"/>
  <c r="J64" i="18"/>
  <c r="I64" i="18"/>
  <c r="H64" i="18"/>
  <c r="G64" i="18"/>
  <c r="E64" i="18"/>
  <c r="M62" i="18"/>
  <c r="M63" i="18" s="1"/>
  <c r="L62" i="18"/>
  <c r="L63" i="18" s="1"/>
  <c r="K62" i="18"/>
  <c r="K63" i="18" s="1"/>
  <c r="J62" i="18"/>
  <c r="J103" i="18" s="1"/>
  <c r="I62" i="18"/>
  <c r="I103" i="18" s="1"/>
  <c r="H62" i="18"/>
  <c r="H103" i="18" s="1"/>
  <c r="G62" i="18"/>
  <c r="G103" i="18" s="1"/>
  <c r="E62" i="18"/>
  <c r="E103" i="18" s="1"/>
  <c r="J61" i="18"/>
  <c r="I61" i="18"/>
  <c r="H61" i="18"/>
  <c r="G61" i="18"/>
  <c r="F61" i="18"/>
  <c r="E61" i="18"/>
  <c r="J60" i="18"/>
  <c r="I60" i="18"/>
  <c r="H60" i="18"/>
  <c r="G60" i="18"/>
  <c r="F60" i="18"/>
  <c r="E60" i="18"/>
  <c r="F59" i="18"/>
  <c r="J58" i="18"/>
  <c r="I58" i="18"/>
  <c r="H58" i="18"/>
  <c r="G58" i="18"/>
  <c r="F58" i="18"/>
  <c r="E58" i="18"/>
  <c r="J57" i="18"/>
  <c r="I57" i="18"/>
  <c r="H57" i="18"/>
  <c r="G57" i="18"/>
  <c r="F57" i="18"/>
  <c r="E57" i="18"/>
  <c r="J56" i="18"/>
  <c r="I56" i="18"/>
  <c r="H56" i="18"/>
  <c r="G56" i="18"/>
  <c r="F56" i="18"/>
  <c r="E56" i="18"/>
  <c r="J55" i="18"/>
  <c r="I55" i="18"/>
  <c r="H55" i="18"/>
  <c r="G55" i="18"/>
  <c r="F55" i="18"/>
  <c r="E55" i="18"/>
  <c r="M54" i="18"/>
  <c r="L54" i="18"/>
  <c r="K54" i="18"/>
  <c r="J54" i="18"/>
  <c r="I54" i="18"/>
  <c r="H54" i="18"/>
  <c r="G54" i="18"/>
  <c r="F54" i="18"/>
  <c r="E54" i="18"/>
  <c r="J53" i="18"/>
  <c r="I53" i="18"/>
  <c r="H53" i="18"/>
  <c r="G53" i="18"/>
  <c r="F53" i="18"/>
  <c r="E53" i="18"/>
  <c r="J52" i="18"/>
  <c r="I52" i="18"/>
  <c r="H52" i="18"/>
  <c r="G52" i="18"/>
  <c r="F52" i="18"/>
  <c r="E52" i="18"/>
  <c r="J51" i="18"/>
  <c r="I51" i="18"/>
  <c r="H51" i="18"/>
  <c r="G51" i="18"/>
  <c r="F51" i="18"/>
  <c r="E51" i="18"/>
  <c r="J50" i="18"/>
  <c r="I50" i="18"/>
  <c r="H50" i="18"/>
  <c r="G50" i="18"/>
  <c r="F50" i="18"/>
  <c r="E50" i="18"/>
  <c r="J49" i="18"/>
  <c r="I49" i="18"/>
  <c r="H49" i="18"/>
  <c r="G49" i="18"/>
  <c r="F49" i="18"/>
  <c r="E49" i="18"/>
  <c r="J48" i="18"/>
  <c r="I48" i="18"/>
  <c r="H48" i="18"/>
  <c r="G48" i="18"/>
  <c r="F48" i="18"/>
  <c r="E48" i="18"/>
  <c r="J47" i="18"/>
  <c r="I47" i="18"/>
  <c r="H47" i="18"/>
  <c r="G47" i="18"/>
  <c r="F47" i="18"/>
  <c r="E47" i="18"/>
  <c r="J46" i="18"/>
  <c r="I46" i="18"/>
  <c r="H46" i="18"/>
  <c r="G46" i="18"/>
  <c r="F46" i="18"/>
  <c r="E46" i="18"/>
  <c r="J45" i="18"/>
  <c r="I45" i="18"/>
  <c r="H45" i="18"/>
  <c r="G45" i="18"/>
  <c r="F45" i="18"/>
  <c r="E45" i="18"/>
  <c r="J44" i="18"/>
  <c r="I44" i="18"/>
  <c r="H44" i="18"/>
  <c r="G44" i="18"/>
  <c r="F44" i="18"/>
  <c r="E44" i="18"/>
  <c r="J43" i="18"/>
  <c r="I43" i="18"/>
  <c r="H43" i="18"/>
  <c r="G43" i="18"/>
  <c r="F43" i="18"/>
  <c r="E43" i="18"/>
  <c r="J42" i="18"/>
  <c r="I42" i="18"/>
  <c r="H42" i="18"/>
  <c r="G42" i="18"/>
  <c r="F42" i="18"/>
  <c r="E42" i="18"/>
  <c r="J41" i="18"/>
  <c r="I41" i="18"/>
  <c r="H41" i="18"/>
  <c r="G41" i="18"/>
  <c r="F41" i="18"/>
  <c r="E41" i="18"/>
  <c r="J40" i="18"/>
  <c r="I40" i="18"/>
  <c r="H40" i="18"/>
  <c r="G40" i="18"/>
  <c r="F40" i="18"/>
  <c r="E40" i="18"/>
  <c r="J39" i="18"/>
  <c r="I39" i="18"/>
  <c r="H39" i="18"/>
  <c r="G39" i="18"/>
  <c r="F39" i="18"/>
  <c r="E39" i="18"/>
  <c r="M38" i="18"/>
  <c r="L38" i="18"/>
  <c r="K38" i="18"/>
  <c r="J38" i="18"/>
  <c r="I38" i="18"/>
  <c r="H38" i="18"/>
  <c r="G38" i="18"/>
  <c r="F38" i="18"/>
  <c r="F62" i="18" s="1"/>
  <c r="E38" i="18"/>
  <c r="J37" i="18"/>
  <c r="I37" i="18"/>
  <c r="H37" i="18"/>
  <c r="G37" i="18"/>
  <c r="F37" i="18"/>
  <c r="E37" i="18"/>
  <c r="J36" i="18"/>
  <c r="I36" i="18"/>
  <c r="H36" i="18"/>
  <c r="G36" i="18"/>
  <c r="F36" i="18"/>
  <c r="E36" i="18"/>
  <c r="F35" i="18"/>
  <c r="F34" i="18"/>
  <c r="J33" i="18"/>
  <c r="I33" i="18"/>
  <c r="H33" i="18"/>
  <c r="G33" i="18"/>
  <c r="F33" i="18"/>
  <c r="E33" i="18"/>
  <c r="J32" i="18"/>
  <c r="I32" i="18"/>
  <c r="H32" i="18"/>
  <c r="G32" i="18"/>
  <c r="F32" i="18"/>
  <c r="E32" i="18"/>
  <c r="J31" i="18"/>
  <c r="I31" i="18"/>
  <c r="H31" i="18"/>
  <c r="G31" i="18"/>
  <c r="F31" i="18"/>
  <c r="E31" i="18"/>
  <c r="J30" i="18"/>
  <c r="I30" i="18"/>
  <c r="H30" i="18"/>
  <c r="G30" i="18"/>
  <c r="F30" i="18"/>
  <c r="E30" i="18"/>
  <c r="J29" i="18"/>
  <c r="I29" i="18"/>
  <c r="H29" i="18"/>
  <c r="G29" i="18"/>
  <c r="F29" i="18"/>
  <c r="E29" i="18"/>
  <c r="J28" i="18"/>
  <c r="I28" i="18"/>
  <c r="H28" i="18"/>
  <c r="G28" i="18"/>
  <c r="F28" i="18"/>
  <c r="E28" i="18"/>
  <c r="J27" i="18"/>
  <c r="I27" i="18"/>
  <c r="H27" i="18"/>
  <c r="G27" i="18"/>
  <c r="F27" i="18"/>
  <c r="E27" i="18"/>
  <c r="J26" i="18"/>
  <c r="I26" i="18"/>
  <c r="H26" i="18"/>
  <c r="G26" i="18"/>
  <c r="F26" i="18"/>
  <c r="E26" i="18"/>
  <c r="M25" i="18"/>
  <c r="L25" i="18"/>
  <c r="K25" i="18"/>
  <c r="J25" i="18"/>
  <c r="I25" i="18"/>
  <c r="H25" i="18"/>
  <c r="G25" i="18"/>
  <c r="F25" i="18"/>
  <c r="E25" i="18"/>
  <c r="F24" i="18"/>
  <c r="J23" i="18"/>
  <c r="I23" i="18"/>
  <c r="H23" i="18"/>
  <c r="G23" i="18"/>
  <c r="F23" i="18"/>
  <c r="E23" i="18"/>
  <c r="M22" i="18"/>
  <c r="L22" i="18"/>
  <c r="K22" i="18"/>
  <c r="J22" i="18"/>
  <c r="I22" i="18"/>
  <c r="H22" i="18"/>
  <c r="G22" i="18"/>
  <c r="F22" i="18"/>
  <c r="E22" i="18"/>
  <c r="F15" i="18"/>
  <c r="E15" i="18"/>
  <c r="F13" i="18"/>
  <c r="E13" i="18"/>
  <c r="B13" i="18"/>
  <c r="I11" i="18"/>
  <c r="H11" i="18"/>
  <c r="F11" i="18"/>
  <c r="B11" i="18"/>
  <c r="B8" i="18"/>
  <c r="F103" i="18" l="1"/>
  <c r="F63" i="18"/>
  <c r="H63" i="18"/>
  <c r="J63" i="18"/>
  <c r="E63" i="18"/>
  <c r="G63" i="18"/>
  <c r="I63" i="18"/>
  <c r="B103" i="18" l="1"/>
  <c r="B63" i="18"/>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<sst xmlns="http://schemas.openxmlformats.org/spreadsheetml/2006/main" count="241" uniqueCount="172">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</sst>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b/>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3"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1" fillId="2" borderId="0" xfId="0" applyFont="1" applyFill="1" applyProtection="1"/>
    <xf numFmtId="0" fontId="4" fillId="2" borderId="0" xfId="0" quotePrefix="1" applyFont="1" applyFill="1" applyAlignment="1" applyProtection="1">
      <alignment horizontal="left"/>
    </xf>
    <xf numFmtId="0" fontId="2" fillId="2" borderId="0" xfId="0" applyFont="1" applyFill="1" applyProtection="1"/>
    <xf numFmtId="0" fontId="5" fillId="2" borderId="0" xfId="0" applyFont="1" applyFill="1" applyAlignment="1" applyProtection="1">
      <alignment horizontal="left"/>
    </xf>
    <xf numFmtId="0" fontId="2" fillId="0" borderId="0" xfId="0" applyFont="1" applyProtection="1"/>
    <xf numFmtId="0" fontId="1" fillId="0" borderId="0" xfId="0" applyFont="1" applyProtection="1"/>
    <xf numFmtId="0" fontId="1" fillId="3" borderId="0" xfId="0" applyFont="1" applyFill="1" applyBorder="1" applyProtection="1"/>
    <xf numFmtId="0" fontId="2" fillId="3" borderId="0" xfId="0" applyFont="1" applyFill="1" applyBorder="1" applyProtection="1"/>
    <xf numFmtId="0" fontId="4" fillId="2" borderId="0" xfId="0" applyFont="1" applyFill="1" applyAlignment="1" applyProtection="1">
      <alignment horizontal="left"/>
    </xf>
    <xf numFmtId="0" fontId="6" fillId="2" borderId="0" xfId="0" applyFont="1" applyFill="1" applyAlignment="1" applyProtection="1">
      <alignment horizontal="left"/>
    </xf>
    <xf numFmtId="0" fontId="2"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2" xfId="0" quotePrefix="1" applyFont="1" applyFill="1" applyBorder="1" applyAlignment="1" applyProtection="1">
      <alignment horizontal="left"/>
    </xf>
    <xf numFmtId="0" fontId="7" fillId="4" borderId="3" xfId="0" quotePrefix="1" applyFont="1" applyFill="1" applyBorder="1" applyAlignment="1" applyProtection="1">
      <alignment horizontal="left"/>
    </xf>
    <xf numFmtId="0" fontId="2" fillId="4" borderId="3" xfId="0" applyFont="1" applyFill="1" applyBorder="1" applyProtection="1"/>
    <xf numFmtId="0" fontId="2" fillId="4" borderId="4" xfId="0" applyFont="1" applyFill="1" applyBorder="1" applyProtection="1"/>
    <xf numFmtId="0" fontId="2" fillId="0" borderId="5" xfId="0" applyFont="1" applyBorder="1" applyProtection="1"/>
    <xf numFmtId="0" fontId="2" fillId="2" borderId="0" xfId="0" applyFont="1" applyFill="1" applyBorder="1" applyProtection="1"/>
    <xf numFmtId="0" fontId="2"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1" xfId="0" applyFont="1" applyFill="1" applyBorder="1" applyAlignment="1" applyProtection="1">
      <alignment horizontal="center" vertical="center"/>
    </xf>
    <xf numFmtId="0" fontId="4" fillId="2" borderId="0" xfId="0" applyFont="1" applyFill="1" applyAlignment="1" applyProtection="1">
      <alignment horizontal="right"/>
    </xf>
    <xf numFmtId="164" fontId="11" fillId="6" borderId="1"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1" xfId="2"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xf>
    <xf numFmtId="0" fontId="4"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2"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1" xfId="0" applyFont="1" applyFill="1" applyBorder="1" applyAlignment="1" applyProtection="1">
      <alignment horizontal="center" vertical="center"/>
    </xf>
    <xf numFmtId="0" fontId="4" fillId="2" borderId="0" xfId="0" applyFont="1" applyFill="1" applyAlignment="1" applyProtection="1">
      <alignment horizontal="right" vertical="center"/>
    </xf>
    <xf numFmtId="49" fontId="14" fillId="7" borderId="1"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1" xfId="0" applyNumberFormat="1" applyFont="1" applyFill="1" applyBorder="1" applyAlignment="1" applyProtection="1">
      <alignment horizontal="center" vertical="center"/>
    </xf>
    <xf numFmtId="0" fontId="16" fillId="8" borderId="1" xfId="2" applyFont="1"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right"/>
    </xf>
    <xf numFmtId="0" fontId="4" fillId="0" borderId="0" xfId="0" applyFont="1" applyBorder="1" applyProtection="1"/>
    <xf numFmtId="0" fontId="4" fillId="0" borderId="9" xfId="0" applyFont="1" applyBorder="1" applyProtection="1"/>
    <xf numFmtId="0" fontId="10" fillId="0" borderId="9" xfId="0" applyFont="1" applyBorder="1" applyProtection="1"/>
    <xf numFmtId="0" fontId="1" fillId="2" borderId="0" xfId="0" applyFont="1" applyFill="1" applyBorder="1" applyProtection="1"/>
    <xf numFmtId="0" fontId="10" fillId="2" borderId="9" xfId="0" applyFont="1" applyFill="1" applyBorder="1" applyProtection="1"/>
    <xf numFmtId="0" fontId="4" fillId="2" borderId="9" xfId="0" applyFont="1" applyFill="1" applyBorder="1" applyProtection="1"/>
    <xf numFmtId="0" fontId="4" fillId="2" borderId="9" xfId="0" applyFont="1" applyFill="1" applyBorder="1" applyAlignment="1" applyProtection="1">
      <alignment horizontal="right"/>
    </xf>
    <xf numFmtId="166" fontId="4" fillId="2" borderId="10" xfId="0" applyNumberFormat="1" applyFont="1" applyFill="1" applyBorder="1" applyProtection="1"/>
    <xf numFmtId="166" fontId="4" fillId="2" borderId="11" xfId="0" applyNumberFormat="1" applyFont="1" applyFill="1" applyBorder="1" applyProtection="1"/>
    <xf numFmtId="166" fontId="4" fillId="2" borderId="0" xfId="0" applyNumberFormat="1" applyFont="1" applyFill="1" applyBorder="1" applyProtection="1"/>
    <xf numFmtId="166" fontId="4" fillId="2" borderId="0" xfId="0" applyNumberFormat="1" applyFont="1" applyFill="1" applyBorder="1" applyAlignment="1" applyProtection="1">
      <alignment horizontal="left"/>
    </xf>
    <xf numFmtId="0" fontId="10" fillId="2" borderId="0" xfId="0" applyFont="1" applyFill="1" applyProtection="1"/>
    <xf numFmtId="0" fontId="4" fillId="2" borderId="12" xfId="0" quotePrefix="1" applyFont="1" applyFill="1" applyBorder="1" applyAlignment="1" applyProtection="1">
      <alignment horizontal="center"/>
    </xf>
    <xf numFmtId="0" fontId="4"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4" fillId="0" borderId="18" xfId="0" applyNumberFormat="1" applyFont="1" applyFill="1" applyBorder="1" applyAlignment="1" applyProtection="1">
      <alignment horizontal="center" vertical="center" wrapText="1"/>
    </xf>
    <xf numFmtId="166" fontId="4"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4"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1"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4" fillId="0" borderId="12" xfId="0" applyFont="1" applyBorder="1" applyAlignment="1" applyProtection="1">
      <alignment horizontal="center"/>
    </xf>
    <xf numFmtId="0" fontId="4" fillId="2" borderId="13" xfId="0" applyFont="1" applyFill="1" applyBorder="1" applyAlignment="1" applyProtection="1">
      <alignment horizontal="center"/>
    </xf>
    <xf numFmtId="0" fontId="6" fillId="8" borderId="1"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4"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4"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1"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2" fillId="0" borderId="27" xfId="0" quotePrefix="1" applyFont="1" applyBorder="1" applyAlignment="1" applyProtection="1">
      <alignment horizontal="center"/>
    </xf>
    <xf numFmtId="0" fontId="1" fillId="2" borderId="13" xfId="0" applyFont="1" applyFill="1" applyBorder="1" applyProtection="1"/>
    <xf numFmtId="0" fontId="6" fillId="2" borderId="1" xfId="0" quotePrefix="1" applyFont="1" applyFill="1" applyBorder="1" applyAlignment="1" applyProtection="1">
      <alignment horizontal="left"/>
    </xf>
    <xf numFmtId="0" fontId="10" fillId="2" borderId="12" xfId="0" applyFont="1" applyFill="1" applyBorder="1" applyProtection="1"/>
    <xf numFmtId="0" fontId="4" fillId="2" borderId="12" xfId="0" applyFont="1" applyFill="1" applyBorder="1" applyAlignment="1" applyProtection="1"/>
    <xf numFmtId="0" fontId="4" fillId="2" borderId="28" xfId="0" applyFont="1" applyFill="1" applyBorder="1" applyAlignment="1" applyProtection="1"/>
    <xf numFmtId="0" fontId="4" fillId="2" borderId="29" xfId="0" applyFont="1" applyFill="1" applyBorder="1" applyAlignment="1" applyProtection="1"/>
    <xf numFmtId="0" fontId="4" fillId="2" borderId="30" xfId="0" applyFont="1" applyFill="1" applyBorder="1" applyAlignment="1" applyProtection="1"/>
    <xf numFmtId="0" fontId="4" fillId="0" borderId="31" xfId="0" applyFont="1" applyBorder="1" applyAlignment="1" applyProtection="1"/>
    <xf numFmtId="0" fontId="4"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4" fillId="7" borderId="32" xfId="0" quotePrefix="1" applyFont="1" applyFill="1" applyBorder="1" applyAlignment="1" applyProtection="1">
      <alignment horizontal="left"/>
    </xf>
    <xf numFmtId="3" fontId="4"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4" fillId="0" borderId="27" xfId="0" applyNumberFormat="1" applyFont="1" applyBorder="1" applyAlignment="1" applyProtection="1"/>
    <xf numFmtId="4" fontId="4"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4" fillId="0" borderId="14" xfId="0" applyNumberFormat="1" applyFont="1" applyBorder="1" applyAlignment="1" applyProtection="1"/>
    <xf numFmtId="1" fontId="4"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4"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1" xfId="0" applyNumberFormat="1" applyFont="1" applyFill="1" applyBorder="1" applyAlignment="1" applyProtection="1"/>
    <xf numFmtId="3" fontId="10" fillId="2" borderId="20" xfId="0" applyNumberFormat="1" applyFont="1" applyFill="1" applyBorder="1" applyAlignment="1" applyProtection="1"/>
    <xf numFmtId="3" fontId="19" fillId="2" borderId="1"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4"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4"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4"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4"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4"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4"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4"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4" fillId="9" borderId="32" xfId="0" applyFont="1" applyFill="1" applyBorder="1" applyAlignment="1" applyProtection="1">
      <alignment horizontal="left"/>
    </xf>
    <xf numFmtId="0" fontId="4" fillId="9" borderId="32" xfId="0" quotePrefix="1" applyFont="1" applyFill="1" applyBorder="1" applyAlignment="1" applyProtection="1">
      <alignment horizontal="left"/>
    </xf>
    <xf numFmtId="3" fontId="4"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4"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4" fillId="3" borderId="0" xfId="0" applyNumberFormat="1" applyFont="1" applyFill="1" applyBorder="1" applyProtection="1"/>
    <xf numFmtId="0" fontId="10" fillId="2" borderId="37" xfId="0" quotePrefix="1" applyFont="1" applyFill="1" applyBorder="1" applyAlignment="1" applyProtection="1">
      <alignment horizontal="left"/>
    </xf>
    <xf numFmtId="1" fontId="4"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1" xfId="0" applyNumberFormat="1" applyFont="1" applyFill="1" applyBorder="1" applyAlignment="1" applyProtection="1"/>
    <xf numFmtId="3" fontId="21" fillId="5" borderId="1"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1"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4" fillId="0" borderId="75" xfId="0" applyNumberFormat="1" applyFont="1" applyBorder="1" applyAlignment="1" applyProtection="1"/>
    <xf numFmtId="1" fontId="4"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4" fillId="10" borderId="32" xfId="0" applyFont="1" applyFill="1" applyBorder="1" applyAlignment="1" applyProtection="1">
      <alignment horizontal="left"/>
    </xf>
    <xf numFmtId="3" fontId="4"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1"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1"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4" fillId="5" borderId="32" xfId="0" applyFont="1" applyFill="1" applyBorder="1" applyAlignment="1" applyProtection="1">
      <alignment horizontal="left"/>
    </xf>
    <xf numFmtId="0" fontId="4" fillId="5" borderId="32" xfId="0" quotePrefix="1" applyFont="1" applyFill="1" applyBorder="1" applyAlignment="1" applyProtection="1">
      <alignment horizontal="left"/>
    </xf>
    <xf numFmtId="3" fontId="4"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4" fillId="7" borderId="78" xfId="0" applyFont="1" applyFill="1" applyBorder="1" applyAlignment="1" applyProtection="1">
      <alignment horizontal="left"/>
    </xf>
    <xf numFmtId="167" fontId="4"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1"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4" fillId="7" borderId="32" xfId="0" applyFont="1" applyFill="1" applyBorder="1" applyAlignment="1" applyProtection="1">
      <alignment horizontal="left"/>
    </xf>
    <xf numFmtId="167" fontId="4"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4"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4" fillId="2" borderId="12" xfId="0" applyFont="1" applyFill="1" applyBorder="1" applyAlignment="1" applyProtection="1">
      <alignment horizontal="left"/>
    </xf>
    <xf numFmtId="3" fontId="4" fillId="2" borderId="12" xfId="0" applyNumberFormat="1" applyFont="1" applyFill="1" applyBorder="1" applyAlignment="1" applyProtection="1">
      <alignment horizontal="right"/>
    </xf>
    <xf numFmtId="3" fontId="4"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4"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1"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1"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4" fillId="14" borderId="57" xfId="0" applyFont="1" applyFill="1" applyBorder="1" applyAlignment="1" applyProtection="1">
      <alignment horizontal="left"/>
    </xf>
    <xf numFmtId="0" fontId="4" fillId="2" borderId="71" xfId="0" quotePrefix="1" applyFont="1" applyFill="1" applyBorder="1" applyAlignment="1" applyProtection="1">
      <alignment horizontal="left"/>
    </xf>
    <xf numFmtId="166" fontId="10" fillId="2" borderId="52" xfId="0" applyNumberFormat="1" applyFont="1" applyFill="1" applyBorder="1" applyProtection="1"/>
    <xf numFmtId="1" fontId="4" fillId="0" borderId="52" xfId="0" applyNumberFormat="1" applyFont="1" applyBorder="1" applyAlignment="1" applyProtection="1"/>
    <xf numFmtId="0" fontId="1"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4"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4"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4" fillId="2" borderId="92" xfId="0" applyNumberFormat="1" applyFont="1" applyFill="1" applyBorder="1" applyAlignment="1" applyProtection="1"/>
    <xf numFmtId="1" fontId="4"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4" fillId="2" borderId="69" xfId="0" applyNumberFormat="1" applyFont="1" applyFill="1" applyBorder="1" applyProtection="1"/>
    <xf numFmtId="1" fontId="4" fillId="0" borderId="75" xfId="0" applyNumberFormat="1" applyFont="1" applyBorder="1" applyProtection="1"/>
    <xf numFmtId="1" fontId="4" fillId="0" borderId="69" xfId="0" applyNumberFormat="1" applyFont="1" applyBorder="1" applyProtection="1"/>
    <xf numFmtId="1" fontId="4"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1"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4" fillId="0" borderId="0" xfId="0" applyNumberFormat="1" applyFont="1" applyBorder="1" applyProtection="1"/>
    <xf numFmtId="0" fontId="10" fillId="2" borderId="0" xfId="0" applyFont="1" applyFill="1" applyBorder="1" applyAlignment="1" applyProtection="1">
      <alignment horizontal="left"/>
    </xf>
    <xf numFmtId="1" fontId="4" fillId="2" borderId="0" xfId="0" applyNumberFormat="1" applyFont="1" applyFill="1" applyBorder="1" applyProtection="1"/>
    <xf numFmtId="0" fontId="12" fillId="2" borderId="0" xfId="2" applyFont="1" applyFill="1" applyBorder="1" applyAlignment="1" applyProtection="1">
      <alignment horizontal="left" vertical="center"/>
    </xf>
    <xf numFmtId="1" fontId="4" fillId="2" borderId="36" xfId="0" applyNumberFormat="1" applyFont="1" applyFill="1" applyBorder="1" applyProtection="1"/>
    <xf numFmtId="0" fontId="28" fillId="5" borderId="1"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1"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1"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 fillId="3" borderId="0" xfId="0" applyFont="1" applyFill="1" applyProtection="1"/>
    <xf numFmtId="0" fontId="2" fillId="3" borderId="0" xfId="0" applyFont="1" applyFill="1" applyProtection="1"/>
    <xf numFmtId="0" fontId="19" fillId="2" borderId="0" xfId="0" applyFont="1" applyFill="1" applyBorder="1" applyAlignment="1" applyProtection="1">
      <alignment horizontal="right"/>
    </xf>
    <xf numFmtId="3" fontId="2" fillId="2" borderId="0" xfId="0" applyNumberFormat="1" applyFont="1" applyFill="1" applyProtection="1"/>
    <xf numFmtId="1" fontId="4" fillId="2" borderId="84" xfId="0" applyNumberFormat="1" applyFont="1" applyFill="1" applyBorder="1" applyProtection="1"/>
    <xf numFmtId="0" fontId="4"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2" fillId="2" borderId="84" xfId="0" applyNumberFormat="1" applyFont="1" applyFill="1" applyBorder="1" applyProtection="1"/>
    <xf numFmtId="0" fontId="2" fillId="2" borderId="84" xfId="0" applyFont="1" applyFill="1" applyBorder="1" applyProtection="1"/>
    <xf numFmtId="166" fontId="6"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9" fillId="2" borderId="0" xfId="0" quotePrefix="1" applyFont="1" applyFill="1" applyBorder="1" applyAlignment="1" applyProtection="1">
      <alignment horizontal="left"/>
    </xf>
    <xf numFmtId="3" fontId="43" fillId="2" borderId="86" xfId="0" applyNumberFormat="1" applyFont="1" applyFill="1" applyBorder="1" applyAlignment="1" applyProtection="1">
      <alignment horizontal="center" vertical="center"/>
    </xf>
    <xf numFmtId="0" fontId="32" fillId="2" borderId="8" xfId="2"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ОКОЛНАТА СРЕДА И ВОДИТЕ</v>
          </cell>
          <cell r="F9">
            <v>43100</v>
          </cell>
          <cell r="H9">
            <v>697371</v>
          </cell>
          <cell r="I9">
            <v>19000000</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1880354</v>
          </cell>
          <cell r="G75">
            <v>280165</v>
          </cell>
          <cell r="H75">
            <v>280354</v>
          </cell>
          <cell r="I75">
            <v>21038</v>
          </cell>
          <cell r="J75">
            <v>0</v>
          </cell>
        </row>
        <row r="78">
          <cell r="E78">
            <v>1530926</v>
          </cell>
          <cell r="G78">
            <v>258823</v>
          </cell>
          <cell r="I78">
            <v>11940</v>
          </cell>
        </row>
        <row r="79">
          <cell r="E79">
            <v>30024</v>
          </cell>
          <cell r="G79">
            <v>19023</v>
          </cell>
          <cell r="I79">
            <v>9103</v>
          </cell>
        </row>
        <row r="90">
          <cell r="E90">
            <v>50249126</v>
          </cell>
          <cell r="G90">
            <v>49739314</v>
          </cell>
          <cell r="H90">
            <v>0</v>
          </cell>
          <cell r="I90">
            <v>65691</v>
          </cell>
          <cell r="J90">
            <v>791979</v>
          </cell>
        </row>
        <row r="94">
          <cell r="E94">
            <v>0</v>
          </cell>
          <cell r="G94">
            <v>0</v>
          </cell>
          <cell r="H94">
            <v>0</v>
          </cell>
          <cell r="I94">
            <v>0</v>
          </cell>
          <cell r="J94">
            <v>0</v>
          </cell>
        </row>
        <row r="108">
          <cell r="E108">
            <v>1375378</v>
          </cell>
          <cell r="G108">
            <v>931622</v>
          </cell>
          <cell r="H108">
            <v>0</v>
          </cell>
          <cell r="I108">
            <v>127</v>
          </cell>
          <cell r="J108">
            <v>1028721</v>
          </cell>
        </row>
        <row r="112">
          <cell r="E112">
            <v>30936</v>
          </cell>
          <cell r="G112">
            <v>63393</v>
          </cell>
          <cell r="H112">
            <v>0</v>
          </cell>
          <cell r="I112">
            <v>-1911</v>
          </cell>
          <cell r="J112">
            <v>-5349531</v>
          </cell>
        </row>
        <row r="120">
          <cell r="E120">
            <v>-820000</v>
          </cell>
          <cell r="G120">
            <v>-844190</v>
          </cell>
          <cell r="H120">
            <v>0</v>
          </cell>
          <cell r="I120">
            <v>0</v>
          </cell>
          <cell r="J120">
            <v>0</v>
          </cell>
        </row>
        <row r="124">
          <cell r="E124">
            <v>0</v>
          </cell>
          <cell r="G124">
            <v>1672</v>
          </cell>
          <cell r="H124">
            <v>0</v>
          </cell>
          <cell r="I124">
            <v>0</v>
          </cell>
          <cell r="J124">
            <v>0</v>
          </cell>
        </row>
        <row r="136">
          <cell r="E136">
            <v>3070000</v>
          </cell>
          <cell r="G136">
            <v>3515509</v>
          </cell>
        </row>
        <row r="138">
          <cell r="E138">
            <v>1286942</v>
          </cell>
          <cell r="G138">
            <v>1286943</v>
          </cell>
          <cell r="H138">
            <v>0</v>
          </cell>
          <cell r="I138">
            <v>0</v>
          </cell>
          <cell r="J138">
            <v>0</v>
          </cell>
        </row>
        <row r="141">
          <cell r="E141">
            <v>46923</v>
          </cell>
          <cell r="G141">
            <v>46923</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17977380</v>
          </cell>
          <cell r="G186">
            <v>15777010</v>
          </cell>
          <cell r="H186">
            <v>0</v>
          </cell>
          <cell r="I186">
            <v>-2343</v>
          </cell>
          <cell r="J186">
            <v>2178970</v>
          </cell>
        </row>
        <row r="189">
          <cell r="E189">
            <v>2590119</v>
          </cell>
          <cell r="G189">
            <v>2269448</v>
          </cell>
          <cell r="H189">
            <v>0</v>
          </cell>
          <cell r="I189">
            <v>48403</v>
          </cell>
          <cell r="J189">
            <v>250374</v>
          </cell>
        </row>
        <row r="195">
          <cell r="E195">
            <v>5655212</v>
          </cell>
          <cell r="G195">
            <v>0</v>
          </cell>
          <cell r="H195">
            <v>0</v>
          </cell>
          <cell r="I195">
            <v>0</v>
          </cell>
          <cell r="J195">
            <v>5630804</v>
          </cell>
        </row>
        <row r="203">
          <cell r="E203">
            <v>0</v>
          </cell>
          <cell r="G203">
            <v>0</v>
          </cell>
          <cell r="H203">
            <v>0</v>
          </cell>
          <cell r="I203">
            <v>0</v>
          </cell>
          <cell r="J203">
            <v>0</v>
          </cell>
        </row>
        <row r="204">
          <cell r="E204">
            <v>15023663</v>
          </cell>
          <cell r="G204">
            <v>14083522</v>
          </cell>
          <cell r="H204">
            <v>-63950</v>
          </cell>
          <cell r="I204">
            <v>937032</v>
          </cell>
          <cell r="J204">
            <v>3646</v>
          </cell>
        </row>
        <row r="222">
          <cell r="E222">
            <v>735453</v>
          </cell>
          <cell r="G222">
            <v>707803</v>
          </cell>
          <cell r="H222">
            <v>0</v>
          </cell>
          <cell r="I222">
            <v>21991</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280354</v>
          </cell>
          <cell r="G237">
            <v>0</v>
          </cell>
          <cell r="H237">
            <v>280354</v>
          </cell>
          <cell r="I237">
            <v>0</v>
          </cell>
          <cell r="J237">
            <v>0</v>
          </cell>
        </row>
        <row r="238">
          <cell r="E238">
            <v>0</v>
          </cell>
          <cell r="G238">
            <v>0</v>
          </cell>
          <cell r="H238">
            <v>0</v>
          </cell>
          <cell r="I238">
            <v>0</v>
          </cell>
          <cell r="J238">
            <v>0</v>
          </cell>
        </row>
        <row r="239">
          <cell r="E239">
            <v>82289</v>
          </cell>
          <cell r="G239">
            <v>82289</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82000</v>
          </cell>
          <cell r="G258">
            <v>81644</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2562</v>
          </cell>
          <cell r="G270">
            <v>2562</v>
          </cell>
          <cell r="H270">
            <v>0</v>
          </cell>
          <cell r="I270">
            <v>0</v>
          </cell>
          <cell r="J270">
            <v>0</v>
          </cell>
        </row>
        <row r="271">
          <cell r="E271">
            <v>668978</v>
          </cell>
          <cell r="G271">
            <v>668509</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2156844</v>
          </cell>
          <cell r="G275">
            <v>2156784</v>
          </cell>
          <cell r="H275">
            <v>0</v>
          </cell>
          <cell r="I275">
            <v>0</v>
          </cell>
          <cell r="J275">
            <v>0</v>
          </cell>
        </row>
        <row r="276">
          <cell r="E276">
            <v>5246045</v>
          </cell>
          <cell r="G276">
            <v>5245071</v>
          </cell>
          <cell r="H276">
            <v>0</v>
          </cell>
          <cell r="I276">
            <v>0</v>
          </cell>
          <cell r="J276">
            <v>0</v>
          </cell>
        </row>
        <row r="284">
          <cell r="E284">
            <v>574669</v>
          </cell>
          <cell r="G284">
            <v>574654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57590704</v>
          </cell>
          <cell r="G371">
            <v>51562709</v>
          </cell>
          <cell r="H371">
            <v>0</v>
          </cell>
          <cell r="I371">
            <v>0</v>
          </cell>
          <cell r="J371">
            <v>10218074</v>
          </cell>
        </row>
        <row r="379">
          <cell r="E379">
            <v>0</v>
          </cell>
          <cell r="G379">
            <v>0</v>
          </cell>
          <cell r="H379">
            <v>0</v>
          </cell>
          <cell r="I379">
            <v>0</v>
          </cell>
          <cell r="J379">
            <v>0</v>
          </cell>
        </row>
        <row r="384">
          <cell r="E384">
            <v>0</v>
          </cell>
          <cell r="G384">
            <v>0</v>
          </cell>
          <cell r="H384">
            <v>0</v>
          </cell>
          <cell r="I384">
            <v>0</v>
          </cell>
          <cell r="J384">
            <v>0</v>
          </cell>
        </row>
        <row r="387">
          <cell r="E387">
            <v>-2923328</v>
          </cell>
          <cell r="G387">
            <v>-2323554</v>
          </cell>
          <cell r="H387">
            <v>0</v>
          </cell>
          <cell r="I387">
            <v>0</v>
          </cell>
          <cell r="J387">
            <v>-599776</v>
          </cell>
        </row>
        <row r="392">
          <cell r="E392">
            <v>-1964099</v>
          </cell>
          <cell r="G392">
            <v>-1956755</v>
          </cell>
          <cell r="H392">
            <v>0</v>
          </cell>
          <cell r="I392">
            <v>-2116</v>
          </cell>
          <cell r="J392">
            <v>0</v>
          </cell>
        </row>
        <row r="395">
          <cell r="E395">
            <v>0</v>
          </cell>
          <cell r="G395">
            <v>0</v>
          </cell>
          <cell r="H395">
            <v>0</v>
          </cell>
          <cell r="I395">
            <v>0</v>
          </cell>
          <cell r="J395">
            <v>0</v>
          </cell>
        </row>
        <row r="398">
          <cell r="E398">
            <v>-74045368</v>
          </cell>
          <cell r="G398">
            <v>-58728174</v>
          </cell>
          <cell r="H398">
            <v>-15298000</v>
          </cell>
          <cell r="I398">
            <v>0</v>
          </cell>
          <cell r="J398">
            <v>0</v>
          </cell>
        </row>
        <row r="402">
          <cell r="E402">
            <v>0</v>
          </cell>
          <cell r="G402">
            <v>-3528831</v>
          </cell>
          <cell r="H402">
            <v>0</v>
          </cell>
          <cell r="I402">
            <v>0</v>
          </cell>
          <cell r="J402">
            <v>3528831</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76">
          <cell r="E476">
            <v>599547</v>
          </cell>
          <cell r="H476">
            <v>599547</v>
          </cell>
        </row>
        <row r="489">
          <cell r="E489">
            <v>-599547</v>
          </cell>
          <cell r="H489">
            <v>-599547</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2483099</v>
          </cell>
          <cell r="H520">
            <v>59145</v>
          </cell>
          <cell r="I520">
            <v>-77076</v>
          </cell>
          <cell r="J520">
            <v>-1546468</v>
          </cell>
        </row>
        <row r="527">
          <cell r="E527">
            <v>0</v>
          </cell>
          <cell r="G527">
            <v>0</v>
          </cell>
          <cell r="H527">
            <v>0</v>
          </cell>
          <cell r="I527">
            <v>0</v>
          </cell>
          <cell r="J527">
            <v>-8036</v>
          </cell>
        </row>
        <row r="532">
          <cell r="E532">
            <v>0</v>
          </cell>
          <cell r="G532">
            <v>0</v>
          </cell>
          <cell r="H532">
            <v>0</v>
          </cell>
          <cell r="I532">
            <v>0</v>
          </cell>
          <cell r="J532">
            <v>0</v>
          </cell>
        </row>
        <row r="540">
          <cell r="E540">
            <v>0</v>
          </cell>
          <cell r="G540">
            <v>-5608</v>
          </cell>
          <cell r="H540">
            <v>0</v>
          </cell>
          <cell r="I540">
            <v>1442</v>
          </cell>
          <cell r="J540">
            <v>0</v>
          </cell>
        </row>
        <row r="563">
          <cell r="H563">
            <v>0</v>
          </cell>
          <cell r="I563">
            <v>0</v>
          </cell>
          <cell r="J563">
            <v>0</v>
          </cell>
        </row>
        <row r="564">
          <cell r="E564">
            <v>15298000</v>
          </cell>
          <cell r="G564">
            <v>0</v>
          </cell>
          <cell r="H564">
            <v>18698623</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H570">
            <v>-3400614</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I576">
            <v>-157</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-874941</v>
          </cell>
          <cell r="H587">
            <v>-123104</v>
          </cell>
          <cell r="I587">
            <v>998045</v>
          </cell>
          <cell r="J587">
            <v>0</v>
          </cell>
        </row>
        <row r="590">
          <cell r="E590">
            <v>0</v>
          </cell>
          <cell r="G590">
            <v>-258278</v>
          </cell>
          <cell r="H590">
            <v>-123104</v>
          </cell>
          <cell r="I590">
            <v>381382</v>
          </cell>
          <cell r="J590">
            <v>0</v>
          </cell>
        </row>
        <row r="596">
          <cell r="G596" t="str">
            <v>ИВА ТАЛАНОВА</v>
          </cell>
        </row>
        <row r="599">
          <cell r="D599" t="str">
            <v>Лилия Паунова</v>
          </cell>
          <cell r="G599" t="str">
            <v>АДРИАНА ВАСИЛЕВА</v>
          </cell>
        </row>
        <row r="601">
          <cell r="B601" t="str">
            <v>15.02.2018 г.</v>
          </cell>
          <cell r="E601" t="str">
            <v>940 63 15</v>
          </cell>
          <cell r="H601" t="str">
            <v>lpaunova@moew.government.bg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zoomScale="78" zoomScaleNormal="78" workbookViewId="0">
      <selection activeCell="I39" sqref="I3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ОКОЛНАТА СРЕДА И ВОДИТЕ</v>
      </c>
      <c r="C11" s="22"/>
      <c r="D11" s="22"/>
      <c r="E11" s="23" t="s">
        <v>0</v>
      </c>
      <c r="F11" s="24">
        <f>[1]OTCHET!F9</f>
        <v>43100</v>
      </c>
      <c r="G11" s="25" t="s">
        <v>1</v>
      </c>
      <c r="H11" s="26">
        <f>+[1]OTCHET!H9</f>
        <v>697371</v>
      </c>
      <c r="I11" s="422">
        <f>+[1]OTCHET!I9</f>
        <v>19000000</v>
      </c>
      <c r="J11" s="423"/>
      <c r="K11" s="27"/>
      <c r="L11" s="27"/>
      <c r="N11" s="1"/>
      <c r="O11" s="28"/>
      <c r="Q11" s="1"/>
      <c r="R11" s="29"/>
      <c r="S11" s="29"/>
      <c r="T11" s="29"/>
      <c r="U11" s="29"/>
    </row>
    <row r="12" spans="1:26" ht="23.25" customHeight="1" x14ac:dyDescent="0.3">
      <c r="B12" s="30" t="s">
        <v>2</v>
      </c>
      <c r="C12" s="31"/>
      <c r="D12" s="20"/>
      <c r="E12" s="3"/>
      <c r="F12" s="32"/>
      <c r="G12" s="3"/>
      <c r="H12" s="33"/>
      <c r="I12" s="424" t="s">
        <v>3</v>
      </c>
      <c r="J12" s="424"/>
      <c r="N12" s="1"/>
      <c r="O12" s="31"/>
      <c r="Q12" s="1"/>
      <c r="R12" s="29"/>
      <c r="S12" s="29"/>
      <c r="T12" s="29"/>
      <c r="U12" s="29"/>
    </row>
    <row r="13" spans="1:26" ht="23.25" customHeight="1" x14ac:dyDescent="0.25">
      <c r="B13" s="34" t="str">
        <f>+[1]OTCHET!B12</f>
        <v>Министерство на околната среда и водите</v>
      </c>
      <c r="C13" s="31"/>
      <c r="D13" s="31"/>
      <c r="E13" s="35" t="str">
        <f>+[1]OTCHET!E12</f>
        <v>код по ЕБК:</v>
      </c>
      <c r="F13" s="36" t="str">
        <f>+[1]OTCHET!F12</f>
        <v>1900</v>
      </c>
      <c r="G13" s="3"/>
      <c r="H13" s="33"/>
      <c r="I13" s="425"/>
      <c r="J13" s="425"/>
      <c r="N13" s="1"/>
      <c r="O13" s="31"/>
      <c r="Q13" s="1"/>
      <c r="R13" s="29"/>
      <c r="S13" s="29"/>
      <c r="T13" s="29"/>
      <c r="U13" s="29"/>
    </row>
    <row r="14" spans="1:26" ht="23.25" customHeight="1" x14ac:dyDescent="0.25">
      <c r="B14" s="37" t="s">
        <v>4</v>
      </c>
      <c r="C14" s="11"/>
      <c r="D14" s="11"/>
      <c r="E14" s="11"/>
      <c r="F14" s="11"/>
      <c r="G14" s="11"/>
      <c r="H14" s="33"/>
      <c r="I14" s="425"/>
      <c r="J14" s="425"/>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6" t="s">
        <v>8</v>
      </c>
      <c r="F17" s="428"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7"/>
      <c r="F18" s="429"/>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57119659</v>
      </c>
      <c r="F22" s="102">
        <f t="shared" si="0"/>
        <v>51857819</v>
      </c>
      <c r="G22" s="103">
        <f t="shared" si="0"/>
        <v>55021351</v>
      </c>
      <c r="H22" s="104">
        <f t="shared" si="0"/>
        <v>280354</v>
      </c>
      <c r="I22" s="104">
        <f t="shared" si="0"/>
        <v>84945</v>
      </c>
      <c r="J22" s="105">
        <f t="shared" si="0"/>
        <v>-3528831</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[1]OTCHET!E22+[1]OTCHET!E28+[1]OTCHET!E33+[1]OTCHET!E39+[1]OTCHET!E47+[1]OTCHET!E52+[1]OTCHET!E58+[1]OTCHET!E61+[1]OTCHET!E64+[1]OTCHET!E65+[1]OTCHET!E72+[1]OTCHET!E73+[1]OTCHET!E74</f>
        <v>0</v>
      </c>
      <c r="F23" s="111">
        <f t="shared" ref="F23:F86" si="1">+G23+H23+I23+J23</f>
        <v>0</v>
      </c>
      <c r="G23" s="112">
        <f>[1]OTCHET!G22+[1]OTCHET!G28+[1]OTCHET!G33+[1]OTCHET!G39+[1]OTCHET!G47+[1]OTCHET!G52+[1]OTCHET!G58+[1]OTCHET!G61+[1]OTCHET!G64+[1]OTCHET!G65+[1]OTCHET!G72+[1]OTCHET!G73+[1]OTCHET!G74</f>
        <v>0</v>
      </c>
      <c r="H23" s="113">
        <f>[1]OTCHET!H22+[1]OTCHET!H28+[1]OTCHET!H33+[1]OTCHET!H39+[1]OTCHET!H47+[1]OTCHET!H52+[1]OTCHET!H58+[1]OTCHET!H61+[1]OTCHET!H64+[1]OTCHET!H65+[1]OTCHET!H72+[1]OTCHET!H73+[1]OTCHET!H74</f>
        <v>0</v>
      </c>
      <c r="I23" s="113">
        <f>[1]OTCHET!I22+[1]OTCHET!I28+[1]OTCHET!I33+[1]OTCHET!I39+[1]OTCHET!I47+[1]OTCHET!I52+[1]OTCHET!I58+[1]OTCHET!I61+[1]OTCHET!I64+[1]OTCHET!I65+[1]OTCHET!I72+[1]OTCHET!I73+[1]OTCHET!I74</f>
        <v>0</v>
      </c>
      <c r="J23" s="114">
        <f>[1]OTCHET!J22+[1]OTCHET!J28+[1]OTCHET!J33+[1]OTCHET!J39+[1]OTCHET!J47+[1]OTCHET!J52+[1]OTCHET!J58+[1]OTCHET!J61+[1]OTCHET!J64+[1]OTCHET!J65+[1]OTCHET!J72+[1]OTCHET!J73+[1]OTCHET!J74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55785794</v>
      </c>
      <c r="F25" s="127">
        <f>+F26+F30+F31+F32+F33</f>
        <v>50523953</v>
      </c>
      <c r="G25" s="128">
        <f t="shared" ref="G25:M25" si="2">+G26+G30+G31+G32+G33</f>
        <v>53687485</v>
      </c>
      <c r="H25" s="129">
        <f>+H26+H30+H31+H32+H33</f>
        <v>280354</v>
      </c>
      <c r="I25" s="129">
        <f>+I26+I30+I31+I32+I33</f>
        <v>84945</v>
      </c>
      <c r="J25" s="130">
        <f>+J26+J30+J31+J32+J33</f>
        <v>-3528831</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[1]OTCHET!E75</f>
        <v>1880354</v>
      </c>
      <c r="F26" s="133">
        <f t="shared" si="1"/>
        <v>581557</v>
      </c>
      <c r="G26" s="134">
        <f>[1]OTCHET!G75</f>
        <v>280165</v>
      </c>
      <c r="H26" s="135">
        <f>[1]OTCHET!H75</f>
        <v>280354</v>
      </c>
      <c r="I26" s="135">
        <f>[1]OTCHET!I75</f>
        <v>21038</v>
      </c>
      <c r="J26" s="136">
        <f>[1]OTCHET!J75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[1]OTCHET!E76</f>
        <v>0</v>
      </c>
      <c r="F27" s="140">
        <f t="shared" si="1"/>
        <v>0</v>
      </c>
      <c r="G27" s="141">
        <f>[1]OTCHET!G76</f>
        <v>0</v>
      </c>
      <c r="H27" s="142">
        <f>[1]OTCHET!H76</f>
        <v>0</v>
      </c>
      <c r="I27" s="142">
        <f>[1]OTCHET!I76</f>
        <v>0</v>
      </c>
      <c r="J27" s="143">
        <f>[1]OTCHET!J76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[1]OTCHET!E78</f>
        <v>1530926</v>
      </c>
      <c r="F28" s="148">
        <f t="shared" si="1"/>
        <v>270763</v>
      </c>
      <c r="G28" s="149">
        <f>[1]OTCHET!G78</f>
        <v>258823</v>
      </c>
      <c r="H28" s="150">
        <f>[1]OTCHET!H78</f>
        <v>0</v>
      </c>
      <c r="I28" s="150">
        <f>[1]OTCHET!I78</f>
        <v>11940</v>
      </c>
      <c r="J28" s="151">
        <f>[1]OTCHET!J78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+[1]OTCHET!E79+[1]OTCHET!E80</f>
        <v>30024</v>
      </c>
      <c r="F29" s="156">
        <f t="shared" si="1"/>
        <v>28126</v>
      </c>
      <c r="G29" s="157">
        <f>+[1]OTCHET!G79+[1]OTCHET!G80</f>
        <v>19023</v>
      </c>
      <c r="H29" s="158">
        <f>+[1]OTCHET!H79+[1]OTCHET!H80</f>
        <v>0</v>
      </c>
      <c r="I29" s="158">
        <f>+[1]OTCHET!I79+[1]OTCHET!I80</f>
        <v>9103</v>
      </c>
      <c r="J29" s="159">
        <f>+[1]OTCHET!J79+[1]OTCHET!J80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50249126</v>
      </c>
      <c r="F30" s="162">
        <f t="shared" si="1"/>
        <v>50596984</v>
      </c>
      <c r="G30" s="163">
        <f>[1]OTCHET!G90+[1]OTCHET!G93+[1]OTCHET!G94</f>
        <v>49739314</v>
      </c>
      <c r="H30" s="164">
        <f>[1]OTCHET!H90+[1]OTCHET!H93+[1]OTCHET!H94</f>
        <v>0</v>
      </c>
      <c r="I30" s="164">
        <f>[1]OTCHET!I90+[1]OTCHET!I93+[1]OTCHET!I94</f>
        <v>65691</v>
      </c>
      <c r="J30" s="165">
        <f>[1]OTCHET!J90+[1]OTCHET!J93+[1]OTCHET!J94</f>
        <v>791979</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1375378</v>
      </c>
      <c r="F31" s="168">
        <f t="shared" si="1"/>
        <v>1960470</v>
      </c>
      <c r="G31" s="169">
        <f>[1]OTCHET!G108</f>
        <v>931622</v>
      </c>
      <c r="H31" s="170">
        <f>[1]OTCHET!H108</f>
        <v>0</v>
      </c>
      <c r="I31" s="170">
        <f>[1]OTCHET!I108</f>
        <v>127</v>
      </c>
      <c r="J31" s="171">
        <f>[1]OTCHET!J108</f>
        <v>1028721</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[1]OTCHET!E112+[1]OTCHET!E120+[1]OTCHET!E136+[1]OTCHET!E137</f>
        <v>2280936</v>
      </c>
      <c r="F32" s="168">
        <f t="shared" si="1"/>
        <v>-2616730</v>
      </c>
      <c r="G32" s="169">
        <f>[1]OTCHET!G112+[1]OTCHET!G120+[1]OTCHET!G136+[1]OTCHET!G137</f>
        <v>2734712</v>
      </c>
      <c r="H32" s="170">
        <f>[1]OTCHET!H112+[1]OTCHET!H120+[1]OTCHET!H136+[1]OTCHET!H137</f>
        <v>0</v>
      </c>
      <c r="I32" s="170">
        <f>[1]OTCHET!I112+[1]OTCHET!I120+[1]OTCHET!I136+[1]OTCHET!I137</f>
        <v>-1911</v>
      </c>
      <c r="J32" s="171">
        <f>[1]OTCHET!J112+[1]OTCHET!J120+[1]OTCHET!J136+[1]OTCHET!J137</f>
        <v>-5349531</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[1]OTCHET!E124</f>
        <v>0</v>
      </c>
      <c r="F33" s="120">
        <f t="shared" si="1"/>
        <v>1672</v>
      </c>
      <c r="G33" s="121">
        <f>[1]OTCHET!G124</f>
        <v>1672</v>
      </c>
      <c r="H33" s="122">
        <f>[1]OTCHET!H124</f>
        <v>0</v>
      </c>
      <c r="I33" s="122">
        <f>[1]OTCHET!I124</f>
        <v>0</v>
      </c>
      <c r="J33" s="123">
        <f>[1]OTCHET!J124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+[1]OTCHET!E138</f>
        <v>1286942</v>
      </c>
      <c r="F36" s="191">
        <f t="shared" si="1"/>
        <v>1286943</v>
      </c>
      <c r="G36" s="192">
        <f>+[1]OTCHET!G138</f>
        <v>1286943</v>
      </c>
      <c r="H36" s="193">
        <f>+[1]OTCHET!H138</f>
        <v>0</v>
      </c>
      <c r="I36" s="193">
        <f>+[1]OTCHET!I138</f>
        <v>0</v>
      </c>
      <c r="J36" s="194">
        <f>+[1]OTCHET!J138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[1]OTCHET!E141+[1]OTCHET!E150+[1]OTCHET!E159</f>
        <v>46923</v>
      </c>
      <c r="F37" s="199">
        <f t="shared" si="1"/>
        <v>46923</v>
      </c>
      <c r="G37" s="200">
        <f>[1]OTCHET!G141+[1]OTCHET!G150+[1]OTCHET!G159</f>
        <v>46923</v>
      </c>
      <c r="H37" s="201">
        <f>[1]OTCHET!H141+[1]OTCHET!H150+[1]OTCHET!H159</f>
        <v>0</v>
      </c>
      <c r="I37" s="201">
        <f>[1]OTCHET!I141+[1]OTCHET!I150+[1]OTCHET!I159</f>
        <v>0</v>
      </c>
      <c r="J37" s="202">
        <f>[1]OTCHET!J141+[1]OTCHET!J150+[1]OTCHET!J159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51075568</v>
      </c>
      <c r="F38" s="209">
        <f t="shared" si="3"/>
        <v>50934577</v>
      </c>
      <c r="G38" s="210">
        <f t="shared" si="3"/>
        <v>41649296</v>
      </c>
      <c r="H38" s="211">
        <f t="shared" si="3"/>
        <v>216404</v>
      </c>
      <c r="I38" s="211">
        <f t="shared" si="3"/>
        <v>1005083</v>
      </c>
      <c r="J38" s="212">
        <f t="shared" si="3"/>
        <v>8063794</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[1]OTCHET!E186</f>
        <v>17977380</v>
      </c>
      <c r="F39" s="111">
        <f t="shared" si="1"/>
        <v>17953637</v>
      </c>
      <c r="G39" s="112">
        <f>[1]OTCHET!G186</f>
        <v>15777010</v>
      </c>
      <c r="H39" s="113">
        <f>[1]OTCHET!H186</f>
        <v>0</v>
      </c>
      <c r="I39" s="113">
        <f>[1]OTCHET!I186</f>
        <v>-2343</v>
      </c>
      <c r="J39" s="114">
        <f>[1]OTCHET!J186</f>
        <v>2178970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[1]OTCHET!E189</f>
        <v>2590119</v>
      </c>
      <c r="F40" s="168">
        <f t="shared" si="1"/>
        <v>2568225</v>
      </c>
      <c r="G40" s="169">
        <f>[1]OTCHET!G189</f>
        <v>2269448</v>
      </c>
      <c r="H40" s="170">
        <f>[1]OTCHET!H189</f>
        <v>0</v>
      </c>
      <c r="I40" s="170">
        <f>[1]OTCHET!I189</f>
        <v>48403</v>
      </c>
      <c r="J40" s="171">
        <f>[1]OTCHET!J189</f>
        <v>250374</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+[1]OTCHET!E195+[1]OTCHET!E203</f>
        <v>5655212</v>
      </c>
      <c r="F41" s="168">
        <f t="shared" si="1"/>
        <v>5630804</v>
      </c>
      <c r="G41" s="169">
        <f>+[1]OTCHET!G195+[1]OTCHET!G203</f>
        <v>0</v>
      </c>
      <c r="H41" s="170">
        <f>+[1]OTCHET!H195+[1]OTCHET!H203</f>
        <v>0</v>
      </c>
      <c r="I41" s="170">
        <f>+[1]OTCHET!I195+[1]OTCHET!I203</f>
        <v>0</v>
      </c>
      <c r="J41" s="171">
        <f>+[1]OTCHET!J195+[1]OTCHET!J203</f>
        <v>5630804</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+[1]OTCHET!E204+[1]OTCHET!E222+[1]OTCHET!E271</f>
        <v>16428094</v>
      </c>
      <c r="F42" s="168">
        <f t="shared" si="1"/>
        <v>16358553</v>
      </c>
      <c r="G42" s="169">
        <f>+[1]OTCHET!G204+[1]OTCHET!G222+[1]OTCHET!G271</f>
        <v>15459834</v>
      </c>
      <c r="H42" s="170">
        <f>+[1]OTCHET!H204+[1]OTCHET!H222+[1]OTCHET!H271</f>
        <v>-63950</v>
      </c>
      <c r="I42" s="170">
        <f>+[1]OTCHET!I204+[1]OTCHET!I222+[1]OTCHET!I271</f>
        <v>959023</v>
      </c>
      <c r="J42" s="171">
        <f>+[1]OTCHET!J204+[1]OTCHET!J222+[1]OTCHET!J271</f>
        <v>3646</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+[1]OTCHET!E226+[1]OTCHET!E232+[1]OTCHET!E235+[1]OTCHET!E236+[1]OTCHET!E237+[1]OTCHET!E238+[1]OTCHET!E239</f>
        <v>362643</v>
      </c>
      <c r="F43" s="120">
        <f t="shared" si="1"/>
        <v>362643</v>
      </c>
      <c r="G43" s="121">
        <f>+[1]OTCHET!G226+[1]OTCHET!G232+[1]OTCHET!G235+[1]OTCHET!G236+[1]OTCHET!G237+[1]OTCHET!G238+[1]OTCHET!G239</f>
        <v>82289</v>
      </c>
      <c r="H43" s="122">
        <f>+[1]OTCHET!H226+[1]OTCHET!H232+[1]OTCHET!H235+[1]OTCHET!H236+[1]OTCHET!H237+[1]OTCHET!H238+[1]OTCHET!H239</f>
        <v>280354</v>
      </c>
      <c r="I43" s="122">
        <f>+[1]OTCHET!I226+[1]OTCHET!I232+[1]OTCHET!I235+[1]OTCHET!I236+[1]OTCHET!I237+[1]OTCHET!I238+[1]OTCHET!I239</f>
        <v>0</v>
      </c>
      <c r="J43" s="123">
        <f>+[1]OTCHET!J226+[1]OTCHET!J232+[1]OTCHET!J235+[1]OTCHET!J236+[1]OTCHET!J237+[1]OTCHET!J238+[1]OTCHET!J239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+[1]OTCHET!E235+[1]OTCHET!E236+[1]OTCHET!E237+[1]OTCHET!E238+[1]OTCHET!E242+[1]OTCHET!E243+[1]OTCHET!E247</f>
        <v>280354</v>
      </c>
      <c r="F44" s="225">
        <f t="shared" si="1"/>
        <v>280354</v>
      </c>
      <c r="G44" s="226">
        <f>+[1]OTCHET!G235+[1]OTCHET!G236+[1]OTCHET!G237+[1]OTCHET!G238+[1]OTCHET!G242+[1]OTCHET!G243+[1]OTCHET!G247</f>
        <v>0</v>
      </c>
      <c r="H44" s="227">
        <f>+[1]OTCHET!H235+[1]OTCHET!H236+[1]OTCHET!H237+[1]OTCHET!H238+[1]OTCHET!H242+[1]OTCHET!H243+[1]OTCHET!H247</f>
        <v>280354</v>
      </c>
      <c r="I44" s="228">
        <f>+[1]OTCHET!I235+[1]OTCHET!I236+[1]OTCHET!I237+[1]OTCHET!I238+[1]OTCHET!I242+[1]OTCHET!I243+[1]OTCHET!I247</f>
        <v>0</v>
      </c>
      <c r="J44" s="229">
        <f>+[1]OTCHET!J235+[1]OTCHET!J236+[1]OTCHET!J237+[1]OTCHET!J238+[1]OTCHET!J242+[1]OTCHET!J243+[1]OTCHET!J247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+[1]OTCHET!E255+[1]OTCHET!E256+[1]OTCHET!E257+[1]OTCHET!E258</f>
        <v>82000</v>
      </c>
      <c r="F45" s="233">
        <f t="shared" si="1"/>
        <v>81644</v>
      </c>
      <c r="G45" s="234">
        <f>+[1]OTCHET!G255+[1]OTCHET!G256+[1]OTCHET!G257+[1]OTCHET!G258</f>
        <v>81644</v>
      </c>
      <c r="H45" s="235">
        <f>+[1]OTCHET!H255+[1]OTCHET!H256+[1]OTCHET!H257+[1]OTCHET!H258</f>
        <v>0</v>
      </c>
      <c r="I45" s="235">
        <f>+[1]OTCHET!I255+[1]OTCHET!I256+[1]OTCHET!I257+[1]OTCHET!I258</f>
        <v>0</v>
      </c>
      <c r="J45" s="236">
        <f>+[1]OTCHET!J255+[1]OTCHET!J256+[1]OTCHET!J257+[1]OTCHET!J258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+[1]OTCHET!E256</f>
        <v>0</v>
      </c>
      <c r="F46" s="225">
        <f t="shared" si="1"/>
        <v>0</v>
      </c>
      <c r="G46" s="226">
        <f>+[1]OTCHET!G256</f>
        <v>0</v>
      </c>
      <c r="H46" s="227">
        <f>+[1]OTCHET!H256</f>
        <v>0</v>
      </c>
      <c r="I46" s="228">
        <f>+[1]OTCHET!I256</f>
        <v>0</v>
      </c>
      <c r="J46" s="229">
        <f>+[1]OTCHET!J256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+[1]OTCHET!E265+[1]OTCHET!E269+[1]OTCHET!E270+[1]OTCHET!E273</f>
        <v>2562</v>
      </c>
      <c r="F47" s="168">
        <f t="shared" si="1"/>
        <v>2562</v>
      </c>
      <c r="G47" s="169">
        <f>+[1]OTCHET!G265+[1]OTCHET!G269+[1]OTCHET!G270+[1]OTCHET!G273</f>
        <v>2562</v>
      </c>
      <c r="H47" s="170">
        <f>+[1]OTCHET!H265+[1]OTCHET!H269+[1]OTCHET!H270+[1]OTCHET!H273</f>
        <v>0</v>
      </c>
      <c r="I47" s="170">
        <f>+[1]OTCHET!I265+[1]OTCHET!I269+[1]OTCHET!I270+[1]OTCHET!I273</f>
        <v>0</v>
      </c>
      <c r="J47" s="171">
        <f>+[1]OTCHET!J265+[1]OTCHET!J269+[1]OTCHET!J270+[1]OTCHET!J273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[1]OTCHET!E275+[1]OTCHET!E276+[1]OTCHET!E284+[1]OTCHET!E287</f>
        <v>7977558</v>
      </c>
      <c r="F48" s="168">
        <f t="shared" si="1"/>
        <v>7976509</v>
      </c>
      <c r="G48" s="169">
        <f>[1]OTCHET!G275+[1]OTCHET!G276+[1]OTCHET!G284+[1]OTCHET!G287</f>
        <v>7976509</v>
      </c>
      <c r="H48" s="170">
        <f>[1]OTCHET!H275+[1]OTCHET!H276+[1]OTCHET!H284+[1]OTCHET!H287</f>
        <v>0</v>
      </c>
      <c r="I48" s="170">
        <f>[1]OTCHET!I275+[1]OTCHET!I276+[1]OTCHET!I284+[1]OTCHET!I287</f>
        <v>0</v>
      </c>
      <c r="J48" s="171">
        <f>[1]OTCHET!J275+[1]OTCHET!J276+[1]OTCHET!J284+[1]OTCHET!J287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+[1]OTCHET!E288+[1]OTCHET!E274</f>
        <v>0</v>
      </c>
      <c r="F49" s="168">
        <f t="shared" si="1"/>
        <v>0</v>
      </c>
      <c r="G49" s="169">
        <f>+[1]OTCHET!G288+[1]OTCHET!G274</f>
        <v>0</v>
      </c>
      <c r="H49" s="170">
        <f>+[1]OTCHET!H288+[1]OTCHET!H274</f>
        <v>0</v>
      </c>
      <c r="I49" s="170">
        <f>+[1]OTCHET!I288+[1]OTCHET!I274</f>
        <v>0</v>
      </c>
      <c r="J49" s="171">
        <f>+[1]OTCHET!J288+[1]OTCHET!J274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+[1]OTCHET!E293</f>
        <v>0</v>
      </c>
      <c r="F50" s="120">
        <f t="shared" si="1"/>
        <v>0</v>
      </c>
      <c r="G50" s="121">
        <f>+[1]OTCHET!G293</f>
        <v>0</v>
      </c>
      <c r="H50" s="122">
        <f>+[1]OTCHET!H293</f>
        <v>0</v>
      </c>
      <c r="I50" s="122">
        <f>+[1]OTCHET!I293</f>
        <v>0</v>
      </c>
      <c r="J50" s="123">
        <f>+[1]OTCHET!J293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[1]OTCHET!E294</f>
        <v>0</v>
      </c>
      <c r="F51" s="241">
        <f t="shared" si="1"/>
        <v>0</v>
      </c>
      <c r="G51" s="242">
        <f>[1]OTCHET!G294</f>
        <v>0</v>
      </c>
      <c r="H51" s="243">
        <f>[1]OTCHET!H294</f>
        <v>0</v>
      </c>
      <c r="I51" s="243">
        <f>[1]OTCHET!I294</f>
        <v>0</v>
      </c>
      <c r="J51" s="244">
        <f>[1]OTCHET!J294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[1]OTCHET!E296</f>
        <v>0</v>
      </c>
      <c r="F52" s="249">
        <f t="shared" si="1"/>
        <v>0</v>
      </c>
      <c r="G52" s="250">
        <f>[1]OTCHET!G296</f>
        <v>0</v>
      </c>
      <c r="H52" s="251">
        <f>[1]OTCHET!H296</f>
        <v>0</v>
      </c>
      <c r="I52" s="251">
        <f>[1]OTCHET!I296</f>
        <v>0</v>
      </c>
      <c r="J52" s="252">
        <f>[1]OTCHET!J296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+[1]OTCHET!E297</f>
        <v>0</v>
      </c>
      <c r="F53" s="258">
        <f t="shared" si="1"/>
        <v>0</v>
      </c>
      <c r="G53" s="259">
        <f>+[1]OTCHET!G297</f>
        <v>0</v>
      </c>
      <c r="H53" s="260">
        <f>+[1]OTCHET!H297</f>
        <v>0</v>
      </c>
      <c r="I53" s="260">
        <f>+[1]OTCHET!I297</f>
        <v>0</v>
      </c>
      <c r="J53" s="261">
        <f>+[1]OTCHET!J297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-21342091</v>
      </c>
      <c r="F54" s="267">
        <f t="shared" si="4"/>
        <v>-17127592</v>
      </c>
      <c r="G54" s="268">
        <f t="shared" si="4"/>
        <v>-14974605</v>
      </c>
      <c r="H54" s="269">
        <f t="shared" si="4"/>
        <v>-15298000</v>
      </c>
      <c r="I54" s="270">
        <f t="shared" si="4"/>
        <v>-2116</v>
      </c>
      <c r="J54" s="271">
        <f t="shared" si="4"/>
        <v>13147129</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+[1]OTCHET!E357+[1]OTCHET!E371+[1]OTCHET!E384</f>
        <v>57590704</v>
      </c>
      <c r="F55" s="273">
        <f t="shared" si="1"/>
        <v>61780783</v>
      </c>
      <c r="G55" s="274">
        <f>+[1]OTCHET!G357+[1]OTCHET!G371+[1]OTCHET!G384</f>
        <v>51562709</v>
      </c>
      <c r="H55" s="275">
        <f>+[1]OTCHET!H357+[1]OTCHET!H371+[1]OTCHET!H384</f>
        <v>0</v>
      </c>
      <c r="I55" s="275">
        <f>+[1]OTCHET!I357+[1]OTCHET!I371+[1]OTCHET!I384</f>
        <v>0</v>
      </c>
      <c r="J55" s="276">
        <f>+[1]OTCHET!J357+[1]OTCHET!J371+[1]OTCHET!J384</f>
        <v>10218074</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+[1]OTCHET!E379+[1]OTCHET!E387+[1]OTCHET!E392+[1]OTCHET!E395+[1]OTCHET!E398+[1]OTCHET!E401+[1]OTCHET!E402+[1]OTCHET!E405+[1]OTCHET!E418+[1]OTCHET!E419+[1]OTCHET!E420+[1]OTCHET!E421+[1]OTCHET!E422</f>
        <v>-78932795</v>
      </c>
      <c r="F56" s="278">
        <f t="shared" si="1"/>
        <v>-78908375</v>
      </c>
      <c r="G56" s="279">
        <f>+[1]OTCHET!G379+[1]OTCHET!G387+[1]OTCHET!G392+[1]OTCHET!G395+[1]OTCHET!G398+[1]OTCHET!G401+[1]OTCHET!G402+[1]OTCHET!G405+[1]OTCHET!G418+[1]OTCHET!G419+[1]OTCHET!G420+[1]OTCHET!G421+[1]OTCHET!G422</f>
        <v>-66537314</v>
      </c>
      <c r="H56" s="280">
        <f>+[1]OTCHET!H379+[1]OTCHET!H387+[1]OTCHET!H392+[1]OTCHET!H395+[1]OTCHET!H398+[1]OTCHET!H401+[1]OTCHET!H402+[1]OTCHET!H405+[1]OTCHET!H418+[1]OTCHET!H419+[1]OTCHET!H420+[1]OTCHET!H421+[1]OTCHET!H422</f>
        <v>-15298000</v>
      </c>
      <c r="I56" s="280">
        <f>+[1]OTCHET!I379+[1]OTCHET!I387+[1]OTCHET!I392+[1]OTCHET!I395+[1]OTCHET!I398+[1]OTCHET!I401+[1]OTCHET!I402+[1]OTCHET!I405+[1]OTCHET!I418+[1]OTCHET!I419+[1]OTCHET!I420+[1]OTCHET!I421+[1]OTCHET!I422</f>
        <v>-2116</v>
      </c>
      <c r="J56" s="281">
        <f>+[1]OTCHET!J379+[1]OTCHET!J387+[1]OTCHET!J392+[1]OTCHET!J395+[1]OTCHET!J398+[1]OTCHET!J401+[1]OTCHET!J402+[1]OTCHET!J405+[1]OTCHET!J418+[1]OTCHET!J419+[1]OTCHET!J420+[1]OTCHET!J421+[1]OTCHET!J422</f>
        <v>2929055</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+[1]OTCHET!E418+[1]OTCHET!E419+[1]OTCHET!E420+[1]OTCHET!E421+[1]OTCHET!E422</f>
        <v>0</v>
      </c>
      <c r="F57" s="283">
        <f t="shared" si="1"/>
        <v>0</v>
      </c>
      <c r="G57" s="284">
        <f>+[1]OTCHET!G418+[1]OTCHET!G419+[1]OTCHET!G420+[1]OTCHET!G421+[1]OTCHET!G422</f>
        <v>0</v>
      </c>
      <c r="H57" s="285">
        <f>+[1]OTCHET!H418+[1]OTCHET!H419+[1]OTCHET!H420+[1]OTCHET!H421+[1]OTCHET!H422</f>
        <v>0</v>
      </c>
      <c r="I57" s="285">
        <f>+[1]OTCHET!I418+[1]OTCHET!I419+[1]OTCHET!I420+[1]OTCHET!I421+[1]OTCHET!I422</f>
        <v>0</v>
      </c>
      <c r="J57" s="286">
        <f>+[1]OTCHET!J418+[1]OTCHET!J419+[1]OTCHET!J420+[1]OTCHET!J421+[1]OTCHET!J422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[1]OTCHET!E401</f>
        <v>0</v>
      </c>
      <c r="F58" s="290">
        <f t="shared" si="1"/>
        <v>0</v>
      </c>
      <c r="G58" s="291">
        <f>[1]OTCHET!G401</f>
        <v>0</v>
      </c>
      <c r="H58" s="292">
        <f>[1]OTCHET!H401</f>
        <v>0</v>
      </c>
      <c r="I58" s="292">
        <f>[1]OTCHET!I401</f>
        <v>0</v>
      </c>
      <c r="J58" s="293">
        <f>[1]OTCHET!J401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[1]OTCHET!E408</f>
        <v>0</v>
      </c>
      <c r="F60" s="199">
        <f t="shared" si="1"/>
        <v>0</v>
      </c>
      <c r="G60" s="200">
        <f>[1]OTCHET!G408</f>
        <v>0</v>
      </c>
      <c r="H60" s="201">
        <f>[1]OTCHET!H408</f>
        <v>0</v>
      </c>
      <c r="I60" s="201">
        <f>[1]OTCHET!I408</f>
        <v>0</v>
      </c>
      <c r="J60" s="202">
        <f>[1]OTCHET!J408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+[1]OTCHET!E248</f>
        <v>0</v>
      </c>
      <c r="F61" s="302">
        <f t="shared" si="1"/>
        <v>0</v>
      </c>
      <c r="G61" s="303">
        <f>+[1]OTCHET!G248</f>
        <v>0</v>
      </c>
      <c r="H61" s="304">
        <f>+[1]OTCHET!H248</f>
        <v>0</v>
      </c>
      <c r="I61" s="304">
        <f>+[1]OTCHET!I248</f>
        <v>0</v>
      </c>
      <c r="J61" s="305">
        <f>+[1]OTCHET!J248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-15298000</v>
      </c>
      <c r="F62" s="310">
        <f t="shared" si="5"/>
        <v>-16204350</v>
      </c>
      <c r="G62" s="311">
        <f t="shared" si="5"/>
        <v>-1602550</v>
      </c>
      <c r="H62" s="312">
        <f t="shared" si="5"/>
        <v>-15234050</v>
      </c>
      <c r="I62" s="312">
        <f t="shared" si="5"/>
        <v>-922254</v>
      </c>
      <c r="J62" s="313">
        <f t="shared" si="5"/>
        <v>1554504</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15298000</v>
      </c>
      <c r="F64" s="322">
        <f>SUM(+F66+F74+F75+F82+F83+F84+F87+F88+F89+F90+F91+F92+F93)</f>
        <v>16204350</v>
      </c>
      <c r="G64" s="323">
        <f t="shared" ref="G64:L64" si="7">SUM(+G66+G74+G75+G82+G83+G84+G87+G88+G89+G90+G91+G92+G93)</f>
        <v>1602550</v>
      </c>
      <c r="H64" s="324">
        <f>SUM(+H66+H74+H75+H82+H83+H84+H87+H88+H89+H90+H91+H92+H93)</f>
        <v>15234050</v>
      </c>
      <c r="I64" s="324">
        <f>SUM(+I66+I74+I75+I82+I83+I84+I87+I88+I89+I90+I91+I92+I93)</f>
        <v>922254</v>
      </c>
      <c r="J64" s="325">
        <f>SUM(+J66+J74+J75+J82+J83+J84+J87+J88+J89+J90+J91+J92+J93)</f>
        <v>-1554504</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-599547</v>
      </c>
      <c r="F66" s="283">
        <f>SUM(F67:F73)</f>
        <v>-599547</v>
      </c>
      <c r="G66" s="284">
        <f t="shared" ref="G66:M66" si="8">SUM(G67:G73)</f>
        <v>0</v>
      </c>
      <c r="H66" s="285">
        <f>SUM(H67:H73)</f>
        <v>-599547</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+[1]OTCHET!E478+[1]OTCHET!E479+[1]OTCHET!E482+[1]OTCHET!E483+[1]OTCHET!E486+[1]OTCHET!E487+[1]OTCHET!E491</f>
        <v>0</v>
      </c>
      <c r="F67" s="341">
        <f t="shared" si="1"/>
        <v>0</v>
      </c>
      <c r="G67" s="342">
        <f>+[1]OTCHET!G478+[1]OTCHET!G479+[1]OTCHET!G482+[1]OTCHET!G483+[1]OTCHET!G486+[1]OTCHET!G487+[1]OTCHET!G491</f>
        <v>0</v>
      </c>
      <c r="H67" s="343">
        <f>+[1]OTCHET!H478+[1]OTCHET!H479+[1]OTCHET!H482+[1]OTCHET!H483+[1]OTCHET!H486+[1]OTCHET!H487+[1]OTCHET!H491</f>
        <v>0</v>
      </c>
      <c r="I67" s="343">
        <f>+[1]OTCHET!I478+[1]OTCHET!I479+[1]OTCHET!I482+[1]OTCHET!I483+[1]OTCHET!I486+[1]OTCHET!I487+[1]OTCHET!I491</f>
        <v>0</v>
      </c>
      <c r="J67" s="344">
        <f>+[1]OTCHET!J478+[1]OTCHET!J479+[1]OTCHET!J482+[1]OTCHET!J483+[1]OTCHET!J486+[1]OTCHET!J487+[1]OTCHET!J491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+[1]OTCHET!E480+[1]OTCHET!E481+[1]OTCHET!E484+[1]OTCHET!E485+[1]OTCHET!E488+[1]OTCHET!E489+[1]OTCHET!E490+[1]OTCHET!E492</f>
        <v>-599547</v>
      </c>
      <c r="F68" s="349">
        <f t="shared" si="1"/>
        <v>-599547</v>
      </c>
      <c r="G68" s="350">
        <f>+[1]OTCHET!G480+[1]OTCHET!G481+[1]OTCHET!G484+[1]OTCHET!G485+[1]OTCHET!G488+[1]OTCHET!G489+[1]OTCHET!G490+[1]OTCHET!G492</f>
        <v>0</v>
      </c>
      <c r="H68" s="351">
        <f>+[1]OTCHET!H480+[1]OTCHET!H481+[1]OTCHET!H484+[1]OTCHET!H485+[1]OTCHET!H488+[1]OTCHET!H489+[1]OTCHET!H490+[1]OTCHET!H492</f>
        <v>-599547</v>
      </c>
      <c r="I68" s="351">
        <f>+[1]OTCHET!I480+[1]OTCHET!I481+[1]OTCHET!I484+[1]OTCHET!I485+[1]OTCHET!I488+[1]OTCHET!I489+[1]OTCHET!I490+[1]OTCHET!I492</f>
        <v>0</v>
      </c>
      <c r="J68" s="352">
        <f>+[1]OTCHET!J480+[1]OTCHET!J481+[1]OTCHET!J484+[1]OTCHET!J485+[1]OTCHET!J488+[1]OTCHET!J489+[1]OTCHET!J490+[1]OTCHET!J492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+[1]OTCHET!E493</f>
        <v>0</v>
      </c>
      <c r="F69" s="349">
        <f t="shared" si="1"/>
        <v>0</v>
      </c>
      <c r="G69" s="350">
        <f>+[1]OTCHET!G493</f>
        <v>0</v>
      </c>
      <c r="H69" s="351">
        <f>+[1]OTCHET!H493</f>
        <v>0</v>
      </c>
      <c r="I69" s="351">
        <f>+[1]OTCHET!I493</f>
        <v>0</v>
      </c>
      <c r="J69" s="352">
        <f>+[1]OTCHET!J493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+[1]OTCHET!E498</f>
        <v>0</v>
      </c>
      <c r="F70" s="349">
        <f t="shared" si="1"/>
        <v>0</v>
      </c>
      <c r="G70" s="350">
        <f>+[1]OTCHET!G498</f>
        <v>0</v>
      </c>
      <c r="H70" s="351">
        <f>+[1]OTCHET!H498</f>
        <v>0</v>
      </c>
      <c r="I70" s="351">
        <f>+[1]OTCHET!I498</f>
        <v>0</v>
      </c>
      <c r="J70" s="352">
        <f>+[1]OTCHET!J498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+[1]OTCHET!E538</f>
        <v>0</v>
      </c>
      <c r="F71" s="349">
        <f t="shared" si="1"/>
        <v>0</v>
      </c>
      <c r="G71" s="350">
        <f>+[1]OTCHET!G538</f>
        <v>0</v>
      </c>
      <c r="H71" s="351">
        <f>+[1]OTCHET!H538</f>
        <v>0</v>
      </c>
      <c r="I71" s="351">
        <f>+[1]OTCHET!I538</f>
        <v>0</v>
      </c>
      <c r="J71" s="352">
        <f>+[1]OTCHET!J538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+[1]OTCHET!E577+[1]OTCHET!E578</f>
        <v>0</v>
      </c>
      <c r="F72" s="349">
        <f t="shared" si="1"/>
        <v>0</v>
      </c>
      <c r="G72" s="350">
        <f>+[1]OTCHET!G577+[1]OTCHET!G578</f>
        <v>0</v>
      </c>
      <c r="H72" s="351">
        <f>+[1]OTCHET!H577+[1]OTCHET!H578</f>
        <v>0</v>
      </c>
      <c r="I72" s="351">
        <f>+[1]OTCHET!I577+[1]OTCHET!I578</f>
        <v>0</v>
      </c>
      <c r="J72" s="352">
        <f>+[1]OTCHET!J577+[1]OTCHET!J578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+[1]OTCHET!E579+[1]OTCHET!E580+[1]OTCHET!E581</f>
        <v>0</v>
      </c>
      <c r="F73" s="356">
        <f t="shared" si="1"/>
        <v>0</v>
      </c>
      <c r="G73" s="357">
        <f>+[1]OTCHET!G579+[1]OTCHET!G580+[1]OTCHET!G581</f>
        <v>0</v>
      </c>
      <c r="H73" s="358">
        <f>+[1]OTCHET!H579+[1]OTCHET!H580+[1]OTCHET!H581</f>
        <v>0</v>
      </c>
      <c r="I73" s="358">
        <f>+[1]OTCHET!I579+[1]OTCHET!I580+[1]OTCHET!I581</f>
        <v>0</v>
      </c>
      <c r="J73" s="359">
        <f>+[1]OTCHET!J579+[1]OTCHET!J580+[1]OTCHET!J581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[1]OTCHET!E457</f>
        <v>0</v>
      </c>
      <c r="F74" s="273">
        <f t="shared" si="1"/>
        <v>0</v>
      </c>
      <c r="G74" s="274">
        <f>[1]OTCHET!G457</f>
        <v>0</v>
      </c>
      <c r="H74" s="275">
        <f>[1]OTCHET!H457</f>
        <v>0</v>
      </c>
      <c r="I74" s="275">
        <f>[1]OTCHET!I457</f>
        <v>0</v>
      </c>
      <c r="J74" s="276">
        <f>[1]OTCHET!J457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599547</v>
      </c>
      <c r="F75" s="283">
        <f>SUM(F76:F81)</f>
        <v>599547</v>
      </c>
      <c r="G75" s="284">
        <f t="shared" ref="G75:M75" si="9">SUM(G76:G81)</f>
        <v>0</v>
      </c>
      <c r="H75" s="285">
        <f>SUM(H76:H81)</f>
        <v>599547</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+[1]OTCHET!E462+[1]OTCHET!E465</f>
        <v>0</v>
      </c>
      <c r="F76" s="341">
        <f t="shared" si="1"/>
        <v>0</v>
      </c>
      <c r="G76" s="342">
        <f>+[1]OTCHET!G462+[1]OTCHET!G465</f>
        <v>0</v>
      </c>
      <c r="H76" s="343">
        <f>+[1]OTCHET!H462+[1]OTCHET!H465</f>
        <v>0</v>
      </c>
      <c r="I76" s="343">
        <f>+[1]OTCHET!I462+[1]OTCHET!I465</f>
        <v>0</v>
      </c>
      <c r="J76" s="344">
        <f>+[1]OTCHET!J462+[1]OTCHET!J465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+[1]OTCHET!E463+[1]OTCHET!E466</f>
        <v>0</v>
      </c>
      <c r="F77" s="349">
        <f t="shared" si="1"/>
        <v>0</v>
      </c>
      <c r="G77" s="350">
        <f>+[1]OTCHET!G463+[1]OTCHET!G466</f>
        <v>0</v>
      </c>
      <c r="H77" s="351">
        <f>+[1]OTCHET!H463+[1]OTCHET!H466</f>
        <v>0</v>
      </c>
      <c r="I77" s="351">
        <f>+[1]OTCHET!I463+[1]OTCHET!I466</f>
        <v>0</v>
      </c>
      <c r="J77" s="352">
        <f>+[1]OTCHET!J463+[1]OTCHET!J466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[1]OTCHET!E467</f>
        <v>0</v>
      </c>
      <c r="F78" s="349">
        <f t="shared" si="1"/>
        <v>0</v>
      </c>
      <c r="G78" s="350">
        <f>[1]OTCHET!G467</f>
        <v>0</v>
      </c>
      <c r="H78" s="351">
        <f>[1]OTCHET!H467</f>
        <v>0</v>
      </c>
      <c r="I78" s="351">
        <f>[1]OTCHET!I467</f>
        <v>0</v>
      </c>
      <c r="J78" s="352">
        <f>[1]OTCHET!J467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+[1]OTCHET!E475</f>
        <v>0</v>
      </c>
      <c r="F80" s="349">
        <f t="shared" si="1"/>
        <v>0</v>
      </c>
      <c r="G80" s="350">
        <f>+[1]OTCHET!G475</f>
        <v>0</v>
      </c>
      <c r="H80" s="351">
        <f>+[1]OTCHET!H475</f>
        <v>0</v>
      </c>
      <c r="I80" s="351">
        <f>+[1]OTCHET!I475</f>
        <v>0</v>
      </c>
      <c r="J80" s="352">
        <f>+[1]OTCHET!J475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+[1]OTCHET!E476</f>
        <v>599547</v>
      </c>
      <c r="F81" s="356">
        <f t="shared" si="1"/>
        <v>599547</v>
      </c>
      <c r="G81" s="357">
        <f>+[1]OTCHET!G476</f>
        <v>0</v>
      </c>
      <c r="H81" s="358">
        <f>+[1]OTCHET!H476</f>
        <v>599547</v>
      </c>
      <c r="I81" s="358">
        <f>+[1]OTCHET!I476</f>
        <v>0</v>
      </c>
      <c r="J81" s="359">
        <f>+[1]OTCHET!J476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[1]OTCHET!E531</f>
        <v>0</v>
      </c>
      <c r="F82" s="273">
        <f t="shared" si="1"/>
        <v>0</v>
      </c>
      <c r="G82" s="274">
        <f>[1]OTCHET!G531</f>
        <v>0</v>
      </c>
      <c r="H82" s="275">
        <f>[1]OTCHET!H531</f>
        <v>0</v>
      </c>
      <c r="I82" s="275">
        <f>[1]OTCHET!I531</f>
        <v>0</v>
      </c>
      <c r="J82" s="276">
        <f>[1]OTCHET!J531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[1]OTCHET!E532</f>
        <v>0</v>
      </c>
      <c r="F83" s="278">
        <f t="shared" si="1"/>
        <v>0</v>
      </c>
      <c r="G83" s="279">
        <f>[1]OTCHET!G532</f>
        <v>0</v>
      </c>
      <c r="H83" s="280">
        <f>[1]OTCHET!H532</f>
        <v>0</v>
      </c>
      <c r="I83" s="280">
        <f>[1]OTCHET!I532</f>
        <v>0</v>
      </c>
      <c r="J83" s="281">
        <f>[1]OTCHET!J532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914534</v>
      </c>
      <c r="G84" s="284">
        <f t="shared" ref="G84:M84" si="10">+G85+G86</f>
        <v>2477491</v>
      </c>
      <c r="H84" s="285">
        <f>+H85+H86</f>
        <v>59145</v>
      </c>
      <c r="I84" s="285">
        <f>+I85+I86</f>
        <v>-75634</v>
      </c>
      <c r="J84" s="286">
        <f>+J85+J86</f>
        <v>-1546468</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+[1]OTCHET!E499+[1]OTCHET!E508+[1]OTCHET!E512+[1]OTCHET!E539</f>
        <v>0</v>
      </c>
      <c r="F85" s="341">
        <f t="shared" si="1"/>
        <v>0</v>
      </c>
      <c r="G85" s="342">
        <f>+[1]OTCHET!G499+[1]OTCHET!G508+[1]OTCHET!G512+[1]OTCHET!G539</f>
        <v>0</v>
      </c>
      <c r="H85" s="343">
        <f>+[1]OTCHET!H499+[1]OTCHET!H508+[1]OTCHET!H512+[1]OTCHET!H539</f>
        <v>0</v>
      </c>
      <c r="I85" s="343">
        <f>+[1]OTCHET!I499+[1]OTCHET!I508+[1]OTCHET!I512+[1]OTCHET!I539</f>
        <v>0</v>
      </c>
      <c r="J85" s="344">
        <f>+[1]OTCHET!J499+[1]OTCHET!J508+[1]OTCHET!J512+[1]OTCHET!J539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+[1]OTCHET!E517+[1]OTCHET!E520+[1]OTCHET!E540</f>
        <v>0</v>
      </c>
      <c r="F86" s="356">
        <f t="shared" si="1"/>
        <v>914534</v>
      </c>
      <c r="G86" s="357">
        <f>+[1]OTCHET!G517+[1]OTCHET!G520+[1]OTCHET!G540</f>
        <v>2477491</v>
      </c>
      <c r="H86" s="358">
        <f>+[1]OTCHET!H517+[1]OTCHET!H520+[1]OTCHET!H540</f>
        <v>59145</v>
      </c>
      <c r="I86" s="358">
        <f>+[1]OTCHET!I517+[1]OTCHET!I520+[1]OTCHET!I540</f>
        <v>-75634</v>
      </c>
      <c r="J86" s="359">
        <f>+[1]OTCHET!J517+[1]OTCHET!J520+[1]OTCHET!J540</f>
        <v>-1546468</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[1]OTCHET!E527</f>
        <v>0</v>
      </c>
      <c r="F87" s="273">
        <f t="shared" ref="F87:F94" si="11">+G87+H87+I87+J87</f>
        <v>-8036</v>
      </c>
      <c r="G87" s="274">
        <f>[1]OTCHET!G527</f>
        <v>0</v>
      </c>
      <c r="H87" s="275">
        <f>[1]OTCHET!H527</f>
        <v>0</v>
      </c>
      <c r="I87" s="275">
        <f>[1]OTCHET!I527</f>
        <v>0</v>
      </c>
      <c r="J87" s="276">
        <f>[1]OTCHET!J527</f>
        <v>-8036</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+[1]OTCHET!E563+[1]OTCHET!E564+[1]OTCHET!E565+[1]OTCHET!E566+[1]OTCHET!E567+[1]OTCHET!E568</f>
        <v>15298000</v>
      </c>
      <c r="F88" s="278">
        <f t="shared" si="11"/>
        <v>18698623</v>
      </c>
      <c r="G88" s="279">
        <f>+[1]OTCHET!G563+[1]OTCHET!G564+[1]OTCHET!G565+[1]OTCHET!G566+[1]OTCHET!G567+[1]OTCHET!G568</f>
        <v>0</v>
      </c>
      <c r="H88" s="280">
        <f>+[1]OTCHET!H563+[1]OTCHET!H564+[1]OTCHET!H565+[1]OTCHET!H566+[1]OTCHET!H567+[1]OTCHET!H568</f>
        <v>18698623</v>
      </c>
      <c r="I88" s="280">
        <f>+[1]OTCHET!I563+[1]OTCHET!I564+[1]OTCHET!I565+[1]OTCHET!I566+[1]OTCHET!I567+[1]OTCHET!I568</f>
        <v>0</v>
      </c>
      <c r="J88" s="281">
        <f>+[1]OTCHET!J563+[1]OTCHET!J564+[1]OTCHET!J565+[1]OTCHET!J566+[1]OTCHET!J567+[1]OTCHET!J568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+[1]OTCHET!E569+[1]OTCHET!E570+[1]OTCHET!E571+[1]OTCHET!E572+[1]OTCHET!E573+[1]OTCHET!E574+[1]OTCHET!E575</f>
        <v>0</v>
      </c>
      <c r="F89" s="168">
        <f t="shared" si="11"/>
        <v>-3400614</v>
      </c>
      <c r="G89" s="169">
        <f>+[1]OTCHET!G569+[1]OTCHET!G570+[1]OTCHET!G571+[1]OTCHET!G572+[1]OTCHET!G573+[1]OTCHET!G574+[1]OTCHET!G575</f>
        <v>0</v>
      </c>
      <c r="H89" s="170">
        <f>+[1]OTCHET!H569+[1]OTCHET!H570+[1]OTCHET!H571+[1]OTCHET!H572+[1]OTCHET!H573+[1]OTCHET!H574+[1]OTCHET!H575</f>
        <v>-3400614</v>
      </c>
      <c r="I89" s="170">
        <f>+[1]OTCHET!I569+[1]OTCHET!I570+[1]OTCHET!I571+[1]OTCHET!I572+[1]OTCHET!I573+[1]OTCHET!I574+[1]OTCHET!I575</f>
        <v>0</v>
      </c>
      <c r="J89" s="171">
        <f>+[1]OTCHET!J569+[1]OTCHET!J570+[1]OTCHET!J571+[1]OTCHET!J572+[1]OTCHET!J573+[1]OTCHET!J574+[1]OTCHET!J575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+[1]OTCHET!E576</f>
        <v>0</v>
      </c>
      <c r="F90" s="168">
        <f t="shared" si="11"/>
        <v>-157</v>
      </c>
      <c r="G90" s="169">
        <f>+[1]OTCHET!G576</f>
        <v>0</v>
      </c>
      <c r="H90" s="170">
        <f>+[1]OTCHET!H576</f>
        <v>0</v>
      </c>
      <c r="I90" s="170">
        <f>+[1]OTCHET!I576</f>
        <v>-157</v>
      </c>
      <c r="J90" s="171">
        <f>+[1]OTCHET!J576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+[1]OTCHET!E583+[1]OTCHET!E584</f>
        <v>0</v>
      </c>
      <c r="F91" s="168">
        <f t="shared" si="11"/>
        <v>0</v>
      </c>
      <c r="G91" s="169">
        <f>+[1]OTCHET!G583+[1]OTCHET!G584</f>
        <v>0</v>
      </c>
      <c r="H91" s="170">
        <f>+[1]OTCHET!H583+[1]OTCHET!H584</f>
        <v>0</v>
      </c>
      <c r="I91" s="170">
        <f>+[1]OTCHET!I583+[1]OTCHET!I584</f>
        <v>0</v>
      </c>
      <c r="J91" s="171">
        <f>+[1]OTCHET!J583+[1]OTCHET!J584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+[1]OTCHET!E585+[1]OTCHET!E586</f>
        <v>0</v>
      </c>
      <c r="F92" s="168">
        <f t="shared" si="11"/>
        <v>0</v>
      </c>
      <c r="G92" s="169">
        <f>+[1]OTCHET!G585+[1]OTCHET!G586</f>
        <v>0</v>
      </c>
      <c r="H92" s="170">
        <f>+[1]OTCHET!H585+[1]OTCHET!H586</f>
        <v>0</v>
      </c>
      <c r="I92" s="170">
        <f>+[1]OTCHET!I585+[1]OTCHET!I586</f>
        <v>0</v>
      </c>
      <c r="J92" s="171">
        <f>+[1]OTCHET!J585+[1]OTCHET!J586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[1]OTCHET!E587</f>
        <v>0</v>
      </c>
      <c r="F93" s="120">
        <f t="shared" si="11"/>
        <v>0</v>
      </c>
      <c r="G93" s="121">
        <f>[1]OTCHET!G587</f>
        <v>-874941</v>
      </c>
      <c r="H93" s="122">
        <f>[1]OTCHET!H587</f>
        <v>-123104</v>
      </c>
      <c r="I93" s="122">
        <f>[1]OTCHET!I587</f>
        <v>998045</v>
      </c>
      <c r="J93" s="123">
        <f>[1]OTCHET!J587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+[1]OTCHET!E590</f>
        <v>0</v>
      </c>
      <c r="F94" s="370">
        <f t="shared" si="11"/>
        <v>0</v>
      </c>
      <c r="G94" s="371">
        <f>+[1]OTCHET!G590</f>
        <v>-258278</v>
      </c>
      <c r="H94" s="372">
        <f>+[1]OTCHET!H590</f>
        <v>-123104</v>
      </c>
      <c r="I94" s="372">
        <f>+[1]OTCHET!I590</f>
        <v>381382</v>
      </c>
      <c r="J94" s="373">
        <f>+[1]OTCHET!J590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t="str">
        <f>+[1]OTCHET!H601</f>
        <v>lpaunova@moew.government.bg</v>
      </c>
      <c r="C105" s="394"/>
      <c r="D105" s="394"/>
      <c r="E105" s="399"/>
      <c r="F105" s="19"/>
      <c r="G105" s="400" t="str">
        <f>+[1]OTCHET!E601</f>
        <v>940 63 15</v>
      </c>
      <c r="H105" s="400">
        <f>+[1]OTCHET!F601</f>
        <v>0</v>
      </c>
      <c r="I105" s="401"/>
      <c r="J105" s="402" t="str">
        <f>+[1]OTCHET!B601</f>
        <v>15.02.2018 г.</v>
      </c>
      <c r="K105" s="393"/>
      <c r="L105" s="393"/>
      <c r="M105" s="393"/>
      <c r="N105" s="388"/>
      <c r="O105" s="394"/>
      <c r="P105" s="118"/>
      <c r="Q105" s="205"/>
      <c r="R105" s="217"/>
      <c r="S105" s="217"/>
      <c r="T105" s="217"/>
      <c r="U105" s="217"/>
      <c r="V105" s="217"/>
      <c r="W105" s="217"/>
      <c r="X105" s="218"/>
      <c r="Y105" s="217"/>
      <c r="Z105" s="217"/>
    </row>
    <row r="106" spans="2:26" ht="15.75" x14ac:dyDescent="0.25">
      <c r="B106" s="403" t="s">
        <v>166</v>
      </c>
      <c r="C106" s="404"/>
      <c r="D106" s="404"/>
      <c r="E106" s="405"/>
      <c r="F106" s="405"/>
      <c r="G106" s="421" t="s">
        <v>167</v>
      </c>
      <c r="H106" s="421"/>
      <c r="I106" s="406"/>
      <c r="J106" s="407" t="s">
        <v>168</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10" t="s">
        <v>169</v>
      </c>
      <c r="C107" s="1"/>
      <c r="D107" s="1"/>
      <c r="E107" s="411"/>
      <c r="F107" s="412"/>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3"/>
      <c r="D108" s="394"/>
      <c r="E108" s="420" t="str">
        <f>+[1]OTCHET!D599</f>
        <v>Лилия Паунова</v>
      </c>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3"/>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4" t="s">
        <v>170</v>
      </c>
      <c r="C111" s="394"/>
      <c r="D111" s="394"/>
      <c r="E111" s="412"/>
      <c r="F111" s="412"/>
      <c r="G111" s="3"/>
      <c r="H111" s="414" t="s">
        <v>171</v>
      </c>
      <c r="I111" s="415"/>
      <c r="J111" s="416"/>
      <c r="K111" s="393"/>
      <c r="L111" s="393"/>
      <c r="M111" s="393"/>
      <c r="N111" s="388"/>
      <c r="O111" s="417"/>
      <c r="P111" s="118"/>
      <c r="Q111" s="205"/>
      <c r="R111" s="217"/>
      <c r="S111" s="217"/>
      <c r="T111" s="217"/>
      <c r="U111" s="217"/>
      <c r="V111" s="217"/>
      <c r="W111" s="217"/>
      <c r="X111" s="218"/>
      <c r="Y111" s="217"/>
      <c r="Z111" s="217"/>
    </row>
    <row r="112" spans="2:26" ht="18" customHeight="1" x14ac:dyDescent="0.25">
      <c r="E112" s="420" t="str">
        <f>+[1]OTCHET!G596</f>
        <v>ИВА ТАЛАНОВА</v>
      </c>
      <c r="F112" s="420"/>
      <c r="G112" s="418"/>
      <c r="H112" s="3"/>
      <c r="I112" s="420" t="str">
        <f>+[1]OTCHET!G599</f>
        <v>АДРИАНА ВАСИЛЕВА</v>
      </c>
      <c r="J112" s="420"/>
      <c r="K112" s="393"/>
      <c r="L112" s="393"/>
      <c r="M112" s="393"/>
      <c r="N112" s="388"/>
      <c r="O112" s="419"/>
      <c r="P112" s="118"/>
      <c r="Q112" s="205"/>
      <c r="R112" s="217"/>
      <c r="S112" s="217"/>
      <c r="T112" s="217"/>
      <c r="U112" s="217"/>
      <c r="V112" s="217"/>
      <c r="W112" s="217"/>
      <c r="X112" s="218"/>
      <c r="Y112" s="217"/>
      <c r="Z112" s="217"/>
    </row>
    <row r="113" spans="1:17" x14ac:dyDescent="0.2">
      <c r="A113" s="408"/>
      <c r="B113" s="408"/>
      <c r="C113" s="408"/>
      <c r="D113" s="408"/>
      <c r="E113" s="409"/>
      <c r="F113" s="409"/>
      <c r="G113" s="409"/>
      <c r="H113" s="409"/>
      <c r="I113" s="409"/>
      <c r="J113" s="409"/>
      <c r="K113" s="409"/>
      <c r="L113" s="409"/>
      <c r="M113" s="409"/>
      <c r="N113" s="408"/>
      <c r="O113" s="408"/>
      <c r="P113" s="408"/>
      <c r="Q113" s="408"/>
    </row>
    <row r="114" spans="1:17" x14ac:dyDescent="0.2">
      <c r="A114" s="408"/>
      <c r="B114" s="408"/>
      <c r="C114" s="408"/>
      <c r="D114" s="408"/>
      <c r="E114" s="409"/>
      <c r="F114" s="409"/>
      <c r="G114" s="409"/>
      <c r="H114" s="409"/>
      <c r="I114" s="409"/>
      <c r="J114" s="409"/>
      <c r="K114" s="409"/>
      <c r="L114" s="409"/>
      <c r="M114" s="409"/>
      <c r="N114" s="408"/>
      <c r="O114" s="408"/>
      <c r="P114" s="408"/>
      <c r="Q114" s="408"/>
    </row>
    <row r="115" spans="1:17" x14ac:dyDescent="0.2">
      <c r="A115" s="408"/>
      <c r="B115" s="408"/>
      <c r="C115" s="408"/>
      <c r="D115" s="408"/>
      <c r="E115" s="409"/>
      <c r="F115" s="409"/>
      <c r="G115" s="409"/>
      <c r="H115" s="409"/>
      <c r="I115" s="409"/>
      <c r="J115" s="409"/>
      <c r="K115" s="409"/>
      <c r="L115" s="409"/>
      <c r="M115" s="409"/>
      <c r="N115" s="408"/>
      <c r="O115" s="408"/>
      <c r="P115" s="408"/>
      <c r="Q115" s="408"/>
    </row>
    <row r="116" spans="1:17" x14ac:dyDescent="0.2">
      <c r="A116" s="408"/>
      <c r="B116" s="408"/>
      <c r="C116" s="408"/>
      <c r="D116" s="408"/>
      <c r="E116" s="409"/>
      <c r="F116" s="409"/>
      <c r="G116" s="409"/>
      <c r="H116" s="409"/>
      <c r="I116" s="409"/>
      <c r="J116" s="409"/>
      <c r="K116" s="409"/>
      <c r="L116" s="409"/>
      <c r="M116" s="409"/>
      <c r="N116" s="408"/>
      <c r="O116" s="408"/>
      <c r="P116" s="408"/>
      <c r="Q116" s="408"/>
    </row>
    <row r="117" spans="1:17" x14ac:dyDescent="0.2">
      <c r="A117" s="408"/>
      <c r="B117" s="408"/>
      <c r="C117" s="408"/>
      <c r="D117" s="408"/>
      <c r="E117" s="409"/>
      <c r="F117" s="409"/>
      <c r="G117" s="409"/>
      <c r="H117" s="409"/>
      <c r="I117" s="409"/>
      <c r="J117" s="409"/>
      <c r="K117" s="409"/>
      <c r="L117" s="409"/>
      <c r="M117" s="409"/>
      <c r="N117" s="408"/>
      <c r="O117" s="408"/>
      <c r="P117" s="408"/>
      <c r="Q117" s="408"/>
    </row>
    <row r="118" spans="1:17" x14ac:dyDescent="0.2">
      <c r="A118" s="408"/>
      <c r="B118" s="408"/>
      <c r="C118" s="408"/>
      <c r="D118" s="408"/>
      <c r="E118" s="409"/>
      <c r="F118" s="409"/>
      <c r="G118" s="409"/>
      <c r="H118" s="409"/>
      <c r="I118" s="409"/>
      <c r="J118" s="409"/>
      <c r="K118" s="409"/>
      <c r="L118" s="409"/>
      <c r="M118" s="409"/>
      <c r="N118" s="408"/>
      <c r="O118" s="408"/>
      <c r="P118" s="408"/>
      <c r="Q118" s="408"/>
    </row>
    <row r="119" spans="1:17" x14ac:dyDescent="0.2">
      <c r="A119" s="408"/>
      <c r="B119" s="408"/>
      <c r="C119" s="408"/>
      <c r="D119" s="408"/>
      <c r="E119" s="409"/>
      <c r="F119" s="409"/>
      <c r="G119" s="409"/>
      <c r="H119" s="409"/>
      <c r="I119" s="409"/>
      <c r="J119" s="409"/>
      <c r="K119" s="409"/>
      <c r="L119" s="409"/>
      <c r="M119" s="409"/>
      <c r="N119" s="408"/>
      <c r="O119" s="408"/>
      <c r="P119" s="408"/>
      <c r="Q119" s="408"/>
    </row>
    <row r="120" spans="1:17" x14ac:dyDescent="0.2">
      <c r="A120" s="408"/>
      <c r="B120" s="408"/>
      <c r="C120" s="408"/>
      <c r="D120" s="408"/>
      <c r="E120" s="409"/>
      <c r="F120" s="409"/>
      <c r="G120" s="409"/>
      <c r="H120" s="409"/>
      <c r="I120" s="409"/>
      <c r="J120" s="409"/>
      <c r="K120" s="409"/>
      <c r="L120" s="409"/>
      <c r="M120" s="409"/>
      <c r="N120" s="408"/>
      <c r="O120" s="408"/>
      <c r="P120" s="408"/>
      <c r="Q120" s="408"/>
    </row>
    <row r="121" spans="1:17" x14ac:dyDescent="0.2">
      <c r="A121" s="408"/>
      <c r="B121" s="408"/>
      <c r="C121" s="408"/>
      <c r="D121" s="408"/>
      <c r="E121" s="409"/>
      <c r="F121" s="409"/>
      <c r="G121" s="409"/>
      <c r="H121" s="409"/>
      <c r="I121" s="409"/>
      <c r="J121" s="409"/>
      <c r="K121" s="409"/>
      <c r="L121" s="409"/>
      <c r="M121" s="409"/>
      <c r="N121" s="408"/>
      <c r="O121" s="408"/>
      <c r="P121" s="408"/>
      <c r="Q121" s="408"/>
    </row>
    <row r="122" spans="1:17" x14ac:dyDescent="0.2">
      <c r="A122" s="408"/>
      <c r="B122" s="408"/>
      <c r="C122" s="408"/>
      <c r="D122" s="408"/>
      <c r="E122" s="409"/>
      <c r="F122" s="409"/>
      <c r="G122" s="409"/>
      <c r="H122" s="409"/>
      <c r="I122" s="409"/>
      <c r="J122" s="409"/>
      <c r="K122" s="409"/>
      <c r="L122" s="409"/>
      <c r="M122" s="409"/>
      <c r="N122" s="408"/>
      <c r="O122" s="408"/>
      <c r="P122" s="408"/>
      <c r="Q122" s="408"/>
    </row>
    <row r="123" spans="1:17" x14ac:dyDescent="0.2">
      <c r="A123" s="408"/>
      <c r="B123" s="408"/>
      <c r="C123" s="408"/>
      <c r="D123" s="408"/>
      <c r="E123" s="409"/>
      <c r="F123" s="409"/>
      <c r="G123" s="409"/>
      <c r="H123" s="409"/>
      <c r="I123" s="409"/>
      <c r="J123" s="409"/>
      <c r="K123" s="409"/>
      <c r="L123" s="409"/>
      <c r="M123" s="409"/>
      <c r="N123" s="408"/>
      <c r="O123" s="408"/>
      <c r="P123" s="408"/>
      <c r="Q123" s="408"/>
    </row>
    <row r="124" spans="1:17" x14ac:dyDescent="0.2">
      <c r="A124" s="408"/>
      <c r="B124" s="408"/>
      <c r="C124" s="408"/>
      <c r="D124" s="408"/>
      <c r="E124" s="409"/>
      <c r="F124" s="409"/>
      <c r="G124" s="409"/>
      <c r="H124" s="409"/>
      <c r="I124" s="409"/>
      <c r="J124" s="409"/>
      <c r="K124" s="409"/>
      <c r="L124" s="409"/>
      <c r="M124" s="409"/>
      <c r="N124" s="408"/>
      <c r="O124" s="408"/>
      <c r="P124" s="408"/>
      <c r="Q124" s="408"/>
    </row>
    <row r="125" spans="1:17" x14ac:dyDescent="0.2">
      <c r="A125" s="408"/>
      <c r="B125" s="408"/>
      <c r="C125" s="408"/>
      <c r="D125" s="408"/>
      <c r="E125" s="409"/>
      <c r="F125" s="409"/>
      <c r="G125" s="409"/>
      <c r="H125" s="409"/>
      <c r="I125" s="409"/>
      <c r="J125" s="409"/>
      <c r="K125" s="409"/>
      <c r="L125" s="409"/>
      <c r="M125" s="409"/>
      <c r="N125" s="408"/>
      <c r="O125" s="408"/>
      <c r="P125" s="408"/>
      <c r="Q125" s="408"/>
    </row>
    <row r="126" spans="1:17" x14ac:dyDescent="0.2">
      <c r="A126" s="408"/>
      <c r="B126" s="408"/>
      <c r="C126" s="408"/>
      <c r="D126" s="408"/>
      <c r="E126" s="409"/>
      <c r="F126" s="409"/>
      <c r="G126" s="409"/>
      <c r="H126" s="409"/>
      <c r="I126" s="409"/>
      <c r="J126" s="409"/>
      <c r="K126" s="409"/>
      <c r="L126" s="409"/>
      <c r="M126" s="409"/>
      <c r="N126" s="408"/>
      <c r="O126" s="408"/>
      <c r="P126" s="408"/>
      <c r="Q126" s="408"/>
    </row>
    <row r="127" spans="1:17" x14ac:dyDescent="0.2">
      <c r="A127" s="408"/>
      <c r="B127" s="408"/>
      <c r="C127" s="408"/>
      <c r="D127" s="408"/>
      <c r="E127" s="409"/>
      <c r="F127" s="409"/>
      <c r="G127" s="409"/>
      <c r="H127" s="409"/>
      <c r="I127" s="409"/>
      <c r="J127" s="409"/>
      <c r="K127" s="409"/>
      <c r="L127" s="409"/>
      <c r="M127" s="409"/>
      <c r="N127" s="408"/>
      <c r="O127" s="408"/>
      <c r="P127" s="408"/>
      <c r="Q127" s="408"/>
    </row>
    <row r="128" spans="1:17" x14ac:dyDescent="0.2">
      <c r="A128" s="408"/>
      <c r="B128" s="408"/>
      <c r="C128" s="408"/>
      <c r="D128" s="408"/>
      <c r="E128" s="409"/>
      <c r="F128" s="409"/>
      <c r="G128" s="409"/>
      <c r="H128" s="409"/>
      <c r="I128" s="409"/>
      <c r="J128" s="409"/>
      <c r="K128" s="409"/>
      <c r="L128" s="409"/>
      <c r="M128" s="409"/>
      <c r="N128" s="408"/>
      <c r="O128" s="408"/>
      <c r="P128" s="408"/>
      <c r="Q128" s="408"/>
    </row>
    <row r="129" spans="1:17" x14ac:dyDescent="0.2">
      <c r="A129" s="408"/>
      <c r="B129" s="408"/>
      <c r="C129" s="408"/>
      <c r="D129" s="408"/>
      <c r="E129" s="409"/>
      <c r="F129" s="409"/>
      <c r="G129" s="409"/>
      <c r="H129" s="409"/>
      <c r="I129" s="409"/>
      <c r="J129" s="409"/>
      <c r="K129" s="409"/>
      <c r="L129" s="409"/>
      <c r="M129" s="409"/>
      <c r="N129" s="408"/>
      <c r="O129" s="408"/>
      <c r="P129" s="408"/>
      <c r="Q129" s="408"/>
    </row>
    <row r="130" spans="1:17" x14ac:dyDescent="0.2">
      <c r="A130" s="408"/>
      <c r="B130" s="408"/>
      <c r="C130" s="408"/>
      <c r="D130" s="408"/>
      <c r="E130" s="409"/>
      <c r="F130" s="409"/>
      <c r="G130" s="409"/>
      <c r="H130" s="409"/>
      <c r="I130" s="409"/>
      <c r="J130" s="409"/>
      <c r="K130" s="409"/>
      <c r="L130" s="409"/>
      <c r="M130" s="409"/>
      <c r="N130" s="408"/>
      <c r="O130" s="408"/>
      <c r="P130" s="408"/>
      <c r="Q130" s="408"/>
    </row>
    <row r="131" spans="1:17" x14ac:dyDescent="0.2">
      <c r="A131" s="408"/>
      <c r="B131" s="408"/>
      <c r="C131" s="408"/>
      <c r="D131" s="408"/>
      <c r="E131" s="409"/>
      <c r="F131" s="409"/>
      <c r="G131" s="409"/>
      <c r="H131" s="409"/>
      <c r="I131" s="409"/>
      <c r="J131" s="409"/>
      <c r="K131" s="409"/>
      <c r="L131" s="409"/>
      <c r="M131" s="409"/>
      <c r="N131" s="408"/>
      <c r="O131" s="408"/>
      <c r="P131" s="408"/>
      <c r="Q131" s="408"/>
    </row>
    <row r="132" spans="1:17" x14ac:dyDescent="0.2">
      <c r="A132" s="408"/>
      <c r="B132" s="408"/>
      <c r="C132" s="408"/>
      <c r="D132" s="408"/>
      <c r="E132" s="409"/>
      <c r="F132" s="409"/>
      <c r="G132" s="409"/>
      <c r="H132" s="409"/>
      <c r="I132" s="409"/>
      <c r="J132" s="409"/>
      <c r="K132" s="409"/>
      <c r="L132" s="409"/>
      <c r="M132" s="409"/>
      <c r="N132" s="408"/>
      <c r="O132" s="408"/>
      <c r="P132" s="408"/>
      <c r="Q132" s="408"/>
    </row>
    <row r="133" spans="1:17" x14ac:dyDescent="0.2">
      <c r="A133" s="408"/>
      <c r="B133" s="408"/>
      <c r="C133" s="408"/>
      <c r="D133" s="408"/>
      <c r="E133" s="409"/>
      <c r="F133" s="409"/>
      <c r="G133" s="409"/>
      <c r="H133" s="409"/>
      <c r="I133" s="409"/>
      <c r="J133" s="409"/>
      <c r="K133" s="409"/>
      <c r="L133" s="409"/>
      <c r="M133" s="409"/>
      <c r="N133" s="408"/>
      <c r="O133" s="408"/>
      <c r="P133" s="408"/>
      <c r="Q133" s="408"/>
    </row>
    <row r="134" spans="1:17" x14ac:dyDescent="0.2">
      <c r="A134" s="408"/>
      <c r="B134" s="408"/>
      <c r="C134" s="408"/>
      <c r="D134" s="408"/>
      <c r="E134" s="409"/>
      <c r="F134" s="409"/>
      <c r="G134" s="409"/>
      <c r="H134" s="409"/>
      <c r="I134" s="409"/>
      <c r="J134" s="409"/>
      <c r="K134" s="409"/>
      <c r="L134" s="409"/>
      <c r="M134" s="409"/>
      <c r="N134" s="408"/>
      <c r="O134" s="408"/>
      <c r="P134" s="408"/>
      <c r="Q134" s="408"/>
    </row>
    <row r="135" spans="1:17" x14ac:dyDescent="0.2">
      <c r="A135" s="408"/>
      <c r="B135" s="408"/>
      <c r="C135" s="408"/>
      <c r="D135" s="408"/>
      <c r="E135" s="409"/>
      <c r="F135" s="409"/>
      <c r="G135" s="409"/>
      <c r="H135" s="409"/>
      <c r="I135" s="409"/>
      <c r="J135" s="409"/>
      <c r="K135" s="409"/>
      <c r="L135" s="409"/>
      <c r="M135" s="409"/>
      <c r="N135" s="408"/>
      <c r="O135" s="408"/>
      <c r="P135" s="408"/>
      <c r="Q135" s="408"/>
    </row>
    <row r="136" spans="1:17" x14ac:dyDescent="0.2">
      <c r="A136" s="408"/>
      <c r="B136" s="408"/>
      <c r="C136" s="408"/>
      <c r="D136" s="408"/>
      <c r="E136" s="409"/>
      <c r="F136" s="409"/>
      <c r="G136" s="409"/>
      <c r="H136" s="409"/>
      <c r="I136" s="409"/>
      <c r="J136" s="409"/>
      <c r="K136" s="409"/>
      <c r="L136" s="409"/>
      <c r="M136" s="409"/>
      <c r="N136" s="408"/>
      <c r="O136" s="408"/>
      <c r="P136" s="408"/>
      <c r="Q136" s="408"/>
    </row>
    <row r="137" spans="1:17" x14ac:dyDescent="0.2">
      <c r="A137" s="408"/>
      <c r="B137" s="408"/>
      <c r="C137" s="408"/>
      <c r="D137" s="408"/>
      <c r="E137" s="409"/>
      <c r="F137" s="409"/>
      <c r="G137" s="409"/>
      <c r="H137" s="409"/>
      <c r="I137" s="409"/>
      <c r="J137" s="409"/>
      <c r="K137" s="409"/>
      <c r="L137" s="409"/>
      <c r="M137" s="409"/>
      <c r="N137" s="408"/>
      <c r="O137" s="408"/>
      <c r="P137" s="408"/>
      <c r="Q137" s="408"/>
    </row>
    <row r="138" spans="1:17" x14ac:dyDescent="0.2">
      <c r="A138" s="408"/>
      <c r="B138" s="408"/>
      <c r="C138" s="408"/>
      <c r="D138" s="408"/>
      <c r="E138" s="409"/>
      <c r="F138" s="409"/>
      <c r="G138" s="409"/>
      <c r="H138" s="409"/>
      <c r="I138" s="409"/>
      <c r="J138" s="409"/>
      <c r="K138" s="409"/>
      <c r="L138" s="409"/>
      <c r="M138" s="409"/>
      <c r="N138" s="408"/>
      <c r="O138" s="408"/>
      <c r="P138" s="408"/>
      <c r="Q138" s="408"/>
    </row>
    <row r="139" spans="1:17" x14ac:dyDescent="0.2">
      <c r="A139" s="408"/>
      <c r="B139" s="408"/>
      <c r="C139" s="408"/>
      <c r="D139" s="408"/>
      <c r="E139" s="409"/>
      <c r="F139" s="409"/>
      <c r="G139" s="409"/>
      <c r="H139" s="409"/>
      <c r="I139" s="409"/>
      <c r="J139" s="409"/>
      <c r="K139" s="409"/>
      <c r="L139" s="409"/>
      <c r="M139" s="409"/>
      <c r="N139" s="408"/>
      <c r="O139" s="408"/>
      <c r="P139" s="408"/>
      <c r="Q139" s="408"/>
    </row>
    <row r="140" spans="1:17" x14ac:dyDescent="0.2">
      <c r="A140" s="408"/>
      <c r="B140" s="408"/>
      <c r="C140" s="408"/>
      <c r="D140" s="408"/>
      <c r="E140" s="409"/>
      <c r="F140" s="409"/>
      <c r="G140" s="409"/>
      <c r="H140" s="409"/>
      <c r="I140" s="409"/>
      <c r="J140" s="409"/>
      <c r="K140" s="409"/>
      <c r="L140" s="409"/>
      <c r="M140" s="409"/>
      <c r="N140" s="408"/>
      <c r="O140" s="408"/>
      <c r="P140" s="408"/>
      <c r="Q140" s="408"/>
    </row>
    <row r="141" spans="1:17" x14ac:dyDescent="0.2">
      <c r="A141" s="408"/>
      <c r="B141" s="408"/>
      <c r="C141" s="408"/>
      <c r="D141" s="408"/>
      <c r="E141" s="409"/>
      <c r="F141" s="409"/>
      <c r="G141" s="409"/>
      <c r="H141" s="409"/>
      <c r="I141" s="409"/>
      <c r="J141" s="409"/>
      <c r="K141" s="409"/>
      <c r="L141" s="409"/>
      <c r="M141" s="409"/>
      <c r="N141" s="408"/>
      <c r="O141" s="408"/>
      <c r="P141" s="408"/>
      <c r="Q141" s="408"/>
    </row>
    <row r="142" spans="1:17" x14ac:dyDescent="0.2">
      <c r="A142" s="408"/>
      <c r="B142" s="408"/>
      <c r="C142" s="408"/>
      <c r="D142" s="408"/>
      <c r="E142" s="409"/>
      <c r="F142" s="409"/>
      <c r="G142" s="409"/>
      <c r="H142" s="409"/>
      <c r="I142" s="409"/>
      <c r="J142" s="409"/>
      <c r="K142" s="409"/>
      <c r="L142" s="409"/>
      <c r="M142" s="409"/>
      <c r="N142" s="408"/>
      <c r="O142" s="408"/>
      <c r="P142" s="408"/>
      <c r="Q142" s="408"/>
    </row>
    <row r="143" spans="1:17" x14ac:dyDescent="0.2">
      <c r="A143" s="408"/>
      <c r="B143" s="408"/>
      <c r="C143" s="408"/>
      <c r="D143" s="408"/>
      <c r="E143" s="409"/>
      <c r="F143" s="409"/>
      <c r="G143" s="409"/>
      <c r="H143" s="409"/>
      <c r="I143" s="409"/>
      <c r="J143" s="409"/>
      <c r="K143" s="409"/>
      <c r="L143" s="409"/>
      <c r="M143" s="409"/>
      <c r="N143" s="408"/>
      <c r="O143" s="408"/>
      <c r="P143" s="408"/>
      <c r="Q143" s="408"/>
    </row>
    <row r="144" spans="1:17" x14ac:dyDescent="0.2">
      <c r="A144" s="408"/>
      <c r="B144" s="408"/>
      <c r="C144" s="408"/>
      <c r="D144" s="408"/>
      <c r="E144" s="409"/>
      <c r="F144" s="409"/>
      <c r="G144" s="409"/>
      <c r="H144" s="409"/>
      <c r="I144" s="409"/>
      <c r="J144" s="409"/>
      <c r="K144" s="409"/>
      <c r="L144" s="409"/>
      <c r="M144" s="409"/>
      <c r="N144" s="408"/>
      <c r="O144" s="408"/>
      <c r="P144" s="408"/>
      <c r="Q144" s="408"/>
    </row>
    <row r="145" spans="1:17" x14ac:dyDescent="0.2">
      <c r="A145" s="408"/>
      <c r="B145" s="408"/>
      <c r="C145" s="408"/>
      <c r="D145" s="408"/>
      <c r="E145" s="409"/>
      <c r="F145" s="409"/>
      <c r="G145" s="409"/>
      <c r="H145" s="409"/>
      <c r="I145" s="409"/>
      <c r="J145" s="409"/>
      <c r="K145" s="409"/>
      <c r="L145" s="409"/>
      <c r="M145" s="409"/>
      <c r="N145" s="408"/>
      <c r="O145" s="408"/>
      <c r="P145" s="408"/>
      <c r="Q145" s="408"/>
    </row>
    <row r="146" spans="1:17" x14ac:dyDescent="0.2">
      <c r="A146" s="408"/>
      <c r="B146" s="408"/>
      <c r="C146" s="408"/>
      <c r="D146" s="408"/>
      <c r="E146" s="409"/>
      <c r="F146" s="409"/>
      <c r="G146" s="409"/>
      <c r="H146" s="409"/>
      <c r="I146" s="409"/>
      <c r="J146" s="409"/>
      <c r="K146" s="409"/>
      <c r="L146" s="409"/>
      <c r="M146" s="409"/>
      <c r="N146" s="408"/>
      <c r="O146" s="408"/>
      <c r="P146" s="408"/>
      <c r="Q146" s="408"/>
    </row>
    <row r="147" spans="1:17" x14ac:dyDescent="0.2">
      <c r="A147" s="408"/>
      <c r="B147" s="408"/>
      <c r="C147" s="408"/>
      <c r="D147" s="408"/>
      <c r="E147" s="409"/>
      <c r="F147" s="409"/>
      <c r="G147" s="409"/>
      <c r="H147" s="409"/>
      <c r="I147" s="409"/>
      <c r="J147" s="409"/>
      <c r="K147" s="409"/>
      <c r="L147" s="409"/>
      <c r="M147" s="409"/>
      <c r="N147" s="408"/>
      <c r="O147" s="408"/>
      <c r="P147" s="408"/>
      <c r="Q147" s="408"/>
    </row>
    <row r="148" spans="1:17" x14ac:dyDescent="0.2">
      <c r="A148" s="408"/>
      <c r="B148" s="408"/>
      <c r="C148" s="408"/>
      <c r="D148" s="408"/>
      <c r="E148" s="409"/>
      <c r="F148" s="409"/>
      <c r="G148" s="409"/>
      <c r="H148" s="409"/>
      <c r="I148" s="409"/>
      <c r="J148" s="409"/>
      <c r="K148" s="409"/>
      <c r="L148" s="409"/>
      <c r="M148" s="409"/>
      <c r="N148" s="408"/>
      <c r="O148" s="408"/>
      <c r="P148" s="408"/>
      <c r="Q148" s="408"/>
    </row>
    <row r="149" spans="1:17" x14ac:dyDescent="0.2">
      <c r="A149" s="408"/>
      <c r="B149" s="408"/>
      <c r="C149" s="408"/>
      <c r="D149" s="408"/>
      <c r="E149" s="409"/>
      <c r="F149" s="409"/>
      <c r="G149" s="409"/>
      <c r="H149" s="409"/>
      <c r="I149" s="409"/>
      <c r="J149" s="409"/>
      <c r="K149" s="409"/>
      <c r="L149" s="409"/>
      <c r="M149" s="409"/>
      <c r="N149" s="408"/>
      <c r="O149" s="408"/>
      <c r="P149" s="408"/>
      <c r="Q149" s="408"/>
    </row>
    <row r="150" spans="1:17" x14ac:dyDescent="0.2">
      <c r="A150" s="408"/>
      <c r="B150" s="408"/>
      <c r="C150" s="408"/>
      <c r="D150" s="408"/>
      <c r="E150" s="409"/>
      <c r="F150" s="409"/>
      <c r="G150" s="409"/>
      <c r="H150" s="409"/>
      <c r="I150" s="409"/>
      <c r="J150" s="409"/>
      <c r="K150" s="409"/>
      <c r="L150" s="409"/>
      <c r="M150" s="409"/>
      <c r="N150" s="408"/>
      <c r="O150" s="408"/>
      <c r="P150" s="408"/>
      <c r="Q150" s="408"/>
    </row>
    <row r="151" spans="1:17" x14ac:dyDescent="0.2">
      <c r="A151" s="408"/>
      <c r="B151" s="408"/>
      <c r="C151" s="408"/>
      <c r="D151" s="408"/>
      <c r="E151" s="409"/>
      <c r="F151" s="409"/>
      <c r="G151" s="409"/>
      <c r="H151" s="409"/>
      <c r="I151" s="409"/>
      <c r="J151" s="409"/>
      <c r="K151" s="409"/>
      <c r="L151" s="409"/>
      <c r="M151" s="409"/>
      <c r="N151" s="408"/>
      <c r="O151" s="408"/>
      <c r="P151" s="408"/>
      <c r="Q151" s="408"/>
    </row>
    <row r="152" spans="1:17" x14ac:dyDescent="0.2">
      <c r="A152" s="408"/>
      <c r="B152" s="408"/>
      <c r="C152" s="408"/>
      <c r="D152" s="408"/>
      <c r="E152" s="409"/>
      <c r="F152" s="409"/>
      <c r="G152" s="409"/>
      <c r="H152" s="409"/>
      <c r="I152" s="409"/>
      <c r="J152" s="409"/>
      <c r="K152" s="409"/>
      <c r="L152" s="409"/>
      <c r="M152" s="409"/>
      <c r="N152" s="408"/>
      <c r="O152" s="408"/>
      <c r="P152" s="408"/>
      <c r="Q152" s="408"/>
    </row>
    <row r="153" spans="1:17" x14ac:dyDescent="0.2">
      <c r="A153" s="408"/>
      <c r="B153" s="408"/>
      <c r="C153" s="408"/>
      <c r="D153" s="408"/>
      <c r="E153" s="409"/>
      <c r="F153" s="409"/>
      <c r="G153" s="409"/>
      <c r="H153" s="409"/>
      <c r="I153" s="409"/>
      <c r="J153" s="409"/>
      <c r="K153" s="409"/>
      <c r="L153" s="409"/>
      <c r="M153" s="409"/>
      <c r="N153" s="408"/>
      <c r="O153" s="408"/>
      <c r="P153" s="408"/>
      <c r="Q153" s="408"/>
    </row>
    <row r="154" spans="1:17" x14ac:dyDescent="0.2">
      <c r="A154" s="408"/>
      <c r="B154" s="408"/>
      <c r="C154" s="408"/>
      <c r="D154" s="408"/>
      <c r="E154" s="409"/>
      <c r="F154" s="409"/>
      <c r="G154" s="409"/>
      <c r="H154" s="409"/>
      <c r="I154" s="409"/>
      <c r="J154" s="409"/>
      <c r="K154" s="409"/>
      <c r="L154" s="409"/>
      <c r="M154" s="409"/>
      <c r="N154" s="408"/>
      <c r="O154" s="408"/>
      <c r="P154" s="408"/>
      <c r="Q154" s="408"/>
    </row>
    <row r="155" spans="1:17" x14ac:dyDescent="0.2">
      <c r="A155" s="408"/>
      <c r="B155" s="408"/>
      <c r="C155" s="408"/>
      <c r="D155" s="408"/>
      <c r="E155" s="409"/>
      <c r="F155" s="409"/>
      <c r="G155" s="409"/>
      <c r="H155" s="409"/>
      <c r="I155" s="409"/>
      <c r="J155" s="409"/>
      <c r="K155" s="409"/>
      <c r="L155" s="409"/>
      <c r="M155" s="409"/>
      <c r="N155" s="408"/>
      <c r="O155" s="408"/>
      <c r="P155" s="408"/>
      <c r="Q155" s="408"/>
    </row>
    <row r="156" spans="1:17" x14ac:dyDescent="0.2">
      <c r="A156" s="408"/>
      <c r="B156" s="408"/>
      <c r="C156" s="408"/>
      <c r="D156" s="408"/>
      <c r="E156" s="409"/>
      <c r="F156" s="409"/>
      <c r="G156" s="409"/>
      <c r="H156" s="409"/>
      <c r="I156" s="409"/>
      <c r="J156" s="409"/>
      <c r="K156" s="409"/>
      <c r="L156" s="409"/>
      <c r="M156" s="409"/>
      <c r="N156" s="408"/>
      <c r="O156" s="408"/>
      <c r="P156" s="408"/>
      <c r="Q156" s="408"/>
    </row>
    <row r="157" spans="1:17" x14ac:dyDescent="0.2">
      <c r="A157" s="408"/>
      <c r="B157" s="408"/>
      <c r="C157" s="408"/>
      <c r="D157" s="408"/>
      <c r="E157" s="409"/>
      <c r="F157" s="409"/>
      <c r="G157" s="409"/>
      <c r="H157" s="409"/>
      <c r="I157" s="409"/>
      <c r="J157" s="409"/>
      <c r="K157" s="409"/>
      <c r="L157" s="409"/>
      <c r="M157" s="409"/>
      <c r="N157" s="408"/>
      <c r="O157" s="408"/>
      <c r="P157" s="408"/>
      <c r="Q157" s="408"/>
    </row>
    <row r="158" spans="1:17" x14ac:dyDescent="0.2">
      <c r="A158" s="408"/>
      <c r="B158" s="408"/>
      <c r="C158" s="408"/>
      <c r="D158" s="408"/>
      <c r="E158" s="409"/>
      <c r="F158" s="409"/>
      <c r="G158" s="409"/>
      <c r="H158" s="409"/>
      <c r="I158" s="409"/>
      <c r="J158" s="409"/>
      <c r="K158" s="409"/>
      <c r="L158" s="409"/>
      <c r="M158" s="409"/>
      <c r="N158" s="408"/>
      <c r="O158" s="408"/>
      <c r="P158" s="408"/>
      <c r="Q158" s="408"/>
    </row>
    <row r="159" spans="1:17" x14ac:dyDescent="0.2">
      <c r="A159" s="408"/>
      <c r="B159" s="408"/>
      <c r="C159" s="408"/>
      <c r="D159" s="408"/>
      <c r="E159" s="409"/>
      <c r="F159" s="409"/>
      <c r="G159" s="409"/>
      <c r="H159" s="409"/>
      <c r="I159" s="409"/>
      <c r="J159" s="409"/>
      <c r="K159" s="409"/>
      <c r="L159" s="409"/>
      <c r="M159" s="409"/>
      <c r="N159" s="408"/>
      <c r="O159" s="408"/>
      <c r="P159" s="408"/>
      <c r="Q159" s="408"/>
    </row>
    <row r="160" spans="1:17" x14ac:dyDescent="0.2">
      <c r="A160" s="408"/>
      <c r="B160" s="408"/>
      <c r="C160" s="408"/>
      <c r="D160" s="408"/>
      <c r="E160" s="409"/>
      <c r="F160" s="409"/>
      <c r="G160" s="409"/>
      <c r="H160" s="409"/>
      <c r="I160" s="409"/>
      <c r="J160" s="409"/>
      <c r="K160" s="409"/>
      <c r="L160" s="409"/>
      <c r="M160" s="409"/>
      <c r="N160" s="408"/>
      <c r="O160" s="408"/>
      <c r="P160" s="408"/>
      <c r="Q160" s="408"/>
    </row>
    <row r="161" spans="1:17" x14ac:dyDescent="0.2">
      <c r="A161" s="408"/>
      <c r="B161" s="408"/>
      <c r="C161" s="408"/>
      <c r="D161" s="408"/>
      <c r="E161" s="409"/>
      <c r="F161" s="409"/>
      <c r="G161" s="409"/>
      <c r="H161" s="409"/>
      <c r="I161" s="409"/>
      <c r="J161" s="409"/>
      <c r="K161" s="409"/>
      <c r="L161" s="409"/>
      <c r="M161" s="409"/>
      <c r="N161" s="408"/>
      <c r="O161" s="408"/>
      <c r="P161" s="408"/>
      <c r="Q161" s="408"/>
    </row>
    <row r="162" spans="1:17" x14ac:dyDescent="0.2">
      <c r="A162" s="408"/>
      <c r="B162" s="408"/>
      <c r="C162" s="408"/>
      <c r="D162" s="408"/>
      <c r="E162" s="409"/>
      <c r="F162" s="409"/>
      <c r="G162" s="409"/>
      <c r="H162" s="409"/>
      <c r="I162" s="409"/>
      <c r="J162" s="409"/>
      <c r="K162" s="409"/>
      <c r="L162" s="409"/>
      <c r="M162" s="409"/>
      <c r="N162" s="408"/>
      <c r="O162" s="408"/>
      <c r="P162" s="408"/>
      <c r="Q162" s="408"/>
    </row>
    <row r="163" spans="1:17" x14ac:dyDescent="0.2">
      <c r="A163" s="408"/>
      <c r="B163" s="408"/>
      <c r="C163" s="408"/>
      <c r="D163" s="408"/>
      <c r="E163" s="409"/>
      <c r="F163" s="409"/>
      <c r="G163" s="409"/>
      <c r="H163" s="409"/>
      <c r="I163" s="409"/>
      <c r="J163" s="409"/>
      <c r="K163" s="409"/>
      <c r="L163" s="409"/>
      <c r="M163" s="409"/>
      <c r="N163" s="408"/>
      <c r="O163" s="408"/>
      <c r="P163" s="408"/>
      <c r="Q163" s="408"/>
    </row>
    <row r="164" spans="1:17" x14ac:dyDescent="0.2">
      <c r="A164" s="408"/>
      <c r="B164" s="408"/>
      <c r="C164" s="408"/>
      <c r="D164" s="408"/>
      <c r="E164" s="409"/>
      <c r="F164" s="409"/>
      <c r="G164" s="409"/>
      <c r="H164" s="409"/>
      <c r="I164" s="409"/>
      <c r="J164" s="409"/>
      <c r="K164" s="409"/>
      <c r="L164" s="409"/>
      <c r="M164" s="409"/>
      <c r="N164" s="408"/>
      <c r="O164" s="408"/>
      <c r="P164" s="408"/>
      <c r="Q164" s="408"/>
    </row>
    <row r="165" spans="1:17" x14ac:dyDescent="0.2">
      <c r="A165" s="408"/>
      <c r="B165" s="408"/>
      <c r="C165" s="408"/>
      <c r="D165" s="408"/>
      <c r="E165" s="409"/>
      <c r="F165" s="409"/>
      <c r="G165" s="409"/>
      <c r="H165" s="409"/>
      <c r="I165" s="409"/>
      <c r="J165" s="409"/>
      <c r="K165" s="409"/>
      <c r="L165" s="409"/>
      <c r="M165" s="409"/>
      <c r="N165" s="408"/>
      <c r="O165" s="408"/>
      <c r="P165" s="408"/>
      <c r="Q165" s="408"/>
    </row>
    <row r="166" spans="1:17" x14ac:dyDescent="0.2">
      <c r="A166" s="408"/>
      <c r="B166" s="408"/>
      <c r="C166" s="408"/>
      <c r="D166" s="408"/>
      <c r="E166" s="409"/>
      <c r="F166" s="409"/>
      <c r="G166" s="409"/>
      <c r="H166" s="409"/>
      <c r="I166" s="409"/>
      <c r="J166" s="409"/>
      <c r="K166" s="409"/>
      <c r="L166" s="409"/>
      <c r="M166" s="409"/>
      <c r="N166" s="408"/>
      <c r="O166" s="408"/>
      <c r="P166" s="408"/>
      <c r="Q166" s="408"/>
    </row>
    <row r="167" spans="1:17" x14ac:dyDescent="0.2">
      <c r="A167" s="408"/>
      <c r="B167" s="408"/>
      <c r="C167" s="408"/>
      <c r="D167" s="408"/>
      <c r="E167" s="409"/>
      <c r="F167" s="409"/>
      <c r="G167" s="409"/>
      <c r="H167" s="409"/>
      <c r="I167" s="409"/>
      <c r="J167" s="409"/>
      <c r="K167" s="409"/>
      <c r="L167" s="409"/>
      <c r="M167" s="409"/>
      <c r="N167" s="408"/>
      <c r="O167" s="408"/>
      <c r="P167" s="408"/>
      <c r="Q167" s="408"/>
    </row>
    <row r="168" spans="1:17" x14ac:dyDescent="0.2">
      <c r="A168" s="408"/>
      <c r="B168" s="408"/>
      <c r="C168" s="408"/>
      <c r="D168" s="408"/>
      <c r="E168" s="409"/>
      <c r="F168" s="409"/>
      <c r="G168" s="409"/>
      <c r="H168" s="409"/>
      <c r="I168" s="409"/>
      <c r="J168" s="409"/>
      <c r="K168" s="409"/>
      <c r="L168" s="409"/>
      <c r="M168" s="409"/>
      <c r="N168" s="408"/>
      <c r="O168" s="408"/>
      <c r="P168" s="408"/>
      <c r="Q168" s="408"/>
    </row>
    <row r="169" spans="1:17" x14ac:dyDescent="0.2">
      <c r="A169" s="408"/>
      <c r="B169" s="408"/>
      <c r="C169" s="408"/>
      <c r="D169" s="408"/>
      <c r="E169" s="409"/>
      <c r="F169" s="409"/>
      <c r="G169" s="409"/>
      <c r="H169" s="409"/>
      <c r="I169" s="409"/>
      <c r="J169" s="409"/>
      <c r="K169" s="409"/>
      <c r="L169" s="409"/>
      <c r="M169" s="409"/>
      <c r="N169" s="408"/>
      <c r="O169" s="408"/>
      <c r="P169" s="408"/>
      <c r="Q169" s="408"/>
    </row>
    <row r="170" spans="1:17" x14ac:dyDescent="0.2">
      <c r="A170" s="408"/>
      <c r="B170" s="408"/>
      <c r="C170" s="408"/>
      <c r="D170" s="408"/>
      <c r="E170" s="409"/>
      <c r="F170" s="409"/>
      <c r="G170" s="409"/>
      <c r="H170" s="409"/>
      <c r="I170" s="409"/>
      <c r="J170" s="409"/>
      <c r="K170" s="409"/>
      <c r="L170" s="409"/>
      <c r="M170" s="409"/>
      <c r="N170" s="408"/>
      <c r="O170" s="408"/>
      <c r="P170" s="408"/>
      <c r="Q170" s="408"/>
    </row>
    <row r="171" spans="1:17" x14ac:dyDescent="0.2">
      <c r="A171" s="408"/>
      <c r="B171" s="408"/>
      <c r="C171" s="408"/>
      <c r="D171" s="408"/>
      <c r="E171" s="409"/>
      <c r="F171" s="409"/>
      <c r="G171" s="409"/>
      <c r="H171" s="409"/>
      <c r="I171" s="409"/>
      <c r="J171" s="409"/>
      <c r="K171" s="409"/>
      <c r="L171" s="409"/>
      <c r="M171" s="409"/>
      <c r="N171" s="408"/>
      <c r="O171" s="408"/>
      <c r="P171" s="408"/>
      <c r="Q171" s="408"/>
    </row>
    <row r="172" spans="1:17" x14ac:dyDescent="0.2">
      <c r="A172" s="408"/>
      <c r="B172" s="408"/>
      <c r="C172" s="408"/>
      <c r="D172" s="408"/>
      <c r="E172" s="409"/>
      <c r="F172" s="409"/>
      <c r="G172" s="409"/>
      <c r="H172" s="409"/>
      <c r="I172" s="409"/>
      <c r="J172" s="409"/>
      <c r="K172" s="409"/>
      <c r="L172" s="409"/>
      <c r="M172" s="409"/>
      <c r="N172" s="408"/>
      <c r="O172" s="408"/>
      <c r="P172" s="408"/>
      <c r="Q172" s="408"/>
    </row>
    <row r="173" spans="1:17" x14ac:dyDescent="0.2">
      <c r="A173" s="408"/>
      <c r="B173" s="408"/>
      <c r="C173" s="408"/>
      <c r="D173" s="408"/>
      <c r="E173" s="409"/>
      <c r="F173" s="409"/>
      <c r="G173" s="409"/>
      <c r="H173" s="409"/>
      <c r="I173" s="409"/>
      <c r="J173" s="409"/>
      <c r="K173" s="409"/>
      <c r="L173" s="409"/>
      <c r="M173" s="409"/>
      <c r="N173" s="408"/>
      <c r="O173" s="408"/>
      <c r="P173" s="408"/>
      <c r="Q173" s="408"/>
    </row>
    <row r="174" spans="1:17" x14ac:dyDescent="0.2">
      <c r="A174" s="408"/>
      <c r="B174" s="408"/>
      <c r="C174" s="408"/>
      <c r="D174" s="408"/>
      <c r="E174" s="409"/>
      <c r="F174" s="409"/>
      <c r="G174" s="409"/>
      <c r="H174" s="409"/>
      <c r="I174" s="409"/>
      <c r="J174" s="409"/>
      <c r="K174" s="409"/>
      <c r="L174" s="409"/>
      <c r="M174" s="409"/>
      <c r="N174" s="408"/>
      <c r="O174" s="408"/>
      <c r="P174" s="408"/>
      <c r="Q174" s="408"/>
    </row>
    <row r="175" spans="1:17" x14ac:dyDescent="0.2">
      <c r="A175" s="408"/>
      <c r="B175" s="408"/>
      <c r="C175" s="408"/>
      <c r="D175" s="408"/>
      <c r="E175" s="409"/>
      <c r="F175" s="409"/>
      <c r="G175" s="409"/>
      <c r="H175" s="409"/>
      <c r="I175" s="409"/>
      <c r="J175" s="409"/>
      <c r="K175" s="409"/>
      <c r="L175" s="409"/>
      <c r="M175" s="409"/>
      <c r="N175" s="408"/>
      <c r="O175" s="408"/>
      <c r="P175" s="408"/>
      <c r="Q175" s="408"/>
    </row>
    <row r="176" spans="1:17" x14ac:dyDescent="0.2">
      <c r="A176" s="408"/>
      <c r="B176" s="408"/>
      <c r="C176" s="408"/>
      <c r="D176" s="408"/>
      <c r="E176" s="409"/>
      <c r="F176" s="409"/>
      <c r="G176" s="409"/>
      <c r="H176" s="409"/>
      <c r="I176" s="409"/>
      <c r="J176" s="409"/>
      <c r="K176" s="409"/>
      <c r="L176" s="409"/>
      <c r="M176" s="409"/>
      <c r="N176" s="408"/>
      <c r="O176" s="408"/>
      <c r="P176" s="408"/>
      <c r="Q176" s="408"/>
    </row>
    <row r="177" spans="1:17" x14ac:dyDescent="0.2">
      <c r="A177" s="408"/>
      <c r="B177" s="408"/>
      <c r="C177" s="408"/>
      <c r="D177" s="408"/>
      <c r="E177" s="409"/>
      <c r="F177" s="409"/>
      <c r="G177" s="409"/>
      <c r="H177" s="409"/>
      <c r="I177" s="409"/>
      <c r="J177" s="409"/>
      <c r="K177" s="409"/>
      <c r="L177" s="409"/>
      <c r="M177" s="409"/>
      <c r="N177" s="408"/>
      <c r="O177" s="408"/>
      <c r="P177" s="408"/>
      <c r="Q177" s="408"/>
    </row>
    <row r="178" spans="1:17" x14ac:dyDescent="0.2">
      <c r="A178" s="408"/>
      <c r="B178" s="408"/>
      <c r="C178" s="408"/>
      <c r="D178" s="408"/>
      <c r="E178" s="409"/>
      <c r="F178" s="409"/>
      <c r="G178" s="409"/>
      <c r="H178" s="409"/>
      <c r="I178" s="409"/>
      <c r="J178" s="409"/>
      <c r="K178" s="409"/>
      <c r="L178" s="409"/>
      <c r="M178" s="409"/>
      <c r="N178" s="408"/>
      <c r="O178" s="408"/>
      <c r="P178" s="408"/>
      <c r="Q178" s="408"/>
    </row>
    <row r="179" spans="1:17" x14ac:dyDescent="0.2">
      <c r="A179" s="408"/>
      <c r="B179" s="408"/>
      <c r="C179" s="408"/>
      <c r="D179" s="408"/>
      <c r="E179" s="409"/>
      <c r="F179" s="409"/>
      <c r="G179" s="409"/>
      <c r="H179" s="409"/>
      <c r="I179" s="409"/>
      <c r="J179" s="409"/>
      <c r="K179" s="409"/>
      <c r="L179" s="409"/>
      <c r="M179" s="409"/>
      <c r="N179" s="408"/>
      <c r="O179" s="408"/>
      <c r="P179" s="408"/>
      <c r="Q179" s="408"/>
    </row>
    <row r="180" spans="1:17" x14ac:dyDescent="0.2">
      <c r="A180" s="408"/>
      <c r="B180" s="408"/>
      <c r="C180" s="408"/>
      <c r="D180" s="408"/>
      <c r="E180" s="409"/>
      <c r="F180" s="409"/>
      <c r="G180" s="409"/>
      <c r="H180" s="409"/>
      <c r="I180" s="409"/>
      <c r="J180" s="409"/>
      <c r="K180" s="409"/>
      <c r="L180" s="409"/>
      <c r="M180" s="409"/>
      <c r="N180" s="408"/>
      <c r="O180" s="408"/>
      <c r="P180" s="408"/>
      <c r="Q180" s="408"/>
    </row>
    <row r="181" spans="1:17" x14ac:dyDescent="0.2">
      <c r="A181" s="408"/>
      <c r="B181" s="408"/>
      <c r="C181" s="408"/>
      <c r="D181" s="408"/>
      <c r="E181" s="409"/>
      <c r="F181" s="409"/>
      <c r="G181" s="409"/>
      <c r="H181" s="409"/>
      <c r="I181" s="409"/>
      <c r="J181" s="409"/>
      <c r="K181" s="409"/>
      <c r="L181" s="409"/>
      <c r="M181" s="409"/>
      <c r="N181" s="408"/>
      <c r="O181" s="408"/>
      <c r="P181" s="408"/>
      <c r="Q181" s="408"/>
    </row>
    <row r="182" spans="1:17" x14ac:dyDescent="0.2">
      <c r="A182" s="408"/>
      <c r="B182" s="408"/>
      <c r="C182" s="408"/>
      <c r="D182" s="408"/>
      <c r="E182" s="409"/>
      <c r="F182" s="409"/>
      <c r="G182" s="409"/>
      <c r="H182" s="409"/>
      <c r="I182" s="409"/>
      <c r="J182" s="409"/>
      <c r="K182" s="409"/>
      <c r="L182" s="409"/>
      <c r="M182" s="409"/>
      <c r="N182" s="408"/>
      <c r="O182" s="408"/>
      <c r="P182" s="408"/>
      <c r="Q182" s="408"/>
    </row>
    <row r="183" spans="1:17" x14ac:dyDescent="0.2">
      <c r="A183" s="408"/>
      <c r="B183" s="408"/>
      <c r="C183" s="408"/>
      <c r="D183" s="408"/>
      <c r="E183" s="409"/>
      <c r="F183" s="409"/>
      <c r="G183" s="409"/>
      <c r="H183" s="409"/>
      <c r="I183" s="409"/>
      <c r="J183" s="409"/>
      <c r="K183" s="409"/>
      <c r="L183" s="409"/>
      <c r="M183" s="409"/>
      <c r="N183" s="408"/>
      <c r="O183" s="408"/>
      <c r="P183" s="408"/>
      <c r="Q183" s="408"/>
    </row>
    <row r="184" spans="1:17" x14ac:dyDescent="0.2">
      <c r="A184" s="408"/>
      <c r="B184" s="408"/>
      <c r="C184" s="408"/>
      <c r="D184" s="408"/>
      <c r="E184" s="409"/>
      <c r="F184" s="409"/>
      <c r="G184" s="409"/>
      <c r="H184" s="409"/>
      <c r="I184" s="409"/>
      <c r="J184" s="409"/>
      <c r="K184" s="409"/>
      <c r="L184" s="409"/>
      <c r="M184" s="409"/>
      <c r="N184" s="408"/>
      <c r="O184" s="408"/>
      <c r="P184" s="408"/>
      <c r="Q184" s="408"/>
    </row>
    <row r="185" spans="1:17" x14ac:dyDescent="0.2">
      <c r="A185" s="408"/>
      <c r="B185" s="408"/>
      <c r="C185" s="408"/>
      <c r="D185" s="408"/>
      <c r="E185" s="409"/>
      <c r="F185" s="409"/>
      <c r="G185" s="409"/>
      <c r="H185" s="409"/>
      <c r="I185" s="409"/>
      <c r="J185" s="409"/>
      <c r="K185" s="409"/>
      <c r="L185" s="409"/>
      <c r="M185" s="409"/>
      <c r="N185" s="408"/>
      <c r="O185" s="408"/>
      <c r="P185" s="408"/>
      <c r="Q185" s="408"/>
    </row>
    <row r="186" spans="1:17" x14ac:dyDescent="0.2">
      <c r="A186" s="408"/>
      <c r="B186" s="408"/>
      <c r="C186" s="408"/>
      <c r="D186" s="408"/>
      <c r="E186" s="409"/>
      <c r="F186" s="409"/>
      <c r="G186" s="409"/>
      <c r="H186" s="409"/>
      <c r="I186" s="409"/>
      <c r="J186" s="409"/>
      <c r="K186" s="409"/>
      <c r="L186" s="409"/>
      <c r="M186" s="409"/>
      <c r="N186" s="408"/>
      <c r="O186" s="408"/>
      <c r="P186" s="408"/>
      <c r="Q186" s="408"/>
    </row>
    <row r="187" spans="1:17" x14ac:dyDescent="0.2">
      <c r="A187" s="408"/>
      <c r="B187" s="408"/>
      <c r="C187" s="408"/>
      <c r="D187" s="408"/>
      <c r="E187" s="409"/>
      <c r="F187" s="409"/>
      <c r="G187" s="409"/>
      <c r="H187" s="409"/>
      <c r="I187" s="409"/>
      <c r="J187" s="409"/>
      <c r="K187" s="409"/>
      <c r="L187" s="409"/>
      <c r="M187" s="409"/>
      <c r="N187" s="408"/>
      <c r="O187" s="408"/>
      <c r="P187" s="408"/>
      <c r="Q187" s="408"/>
    </row>
    <row r="188" spans="1:17" x14ac:dyDescent="0.2">
      <c r="A188" s="408"/>
      <c r="B188" s="408"/>
      <c r="C188" s="408"/>
      <c r="D188" s="408"/>
      <c r="E188" s="409"/>
      <c r="F188" s="409"/>
      <c r="G188" s="409"/>
      <c r="H188" s="409"/>
      <c r="I188" s="409"/>
      <c r="J188" s="409"/>
      <c r="K188" s="409"/>
      <c r="L188" s="409"/>
      <c r="M188" s="409"/>
      <c r="N188" s="408"/>
      <c r="O188" s="408"/>
      <c r="P188" s="408"/>
      <c r="Q188" s="408"/>
    </row>
    <row r="189" spans="1:17" x14ac:dyDescent="0.2">
      <c r="A189" s="408"/>
      <c r="B189" s="408"/>
      <c r="C189" s="408"/>
      <c r="D189" s="408"/>
      <c r="E189" s="409"/>
      <c r="F189" s="409"/>
      <c r="G189" s="409"/>
      <c r="H189" s="409"/>
      <c r="I189" s="409"/>
      <c r="J189" s="409"/>
      <c r="K189" s="409"/>
      <c r="L189" s="409"/>
      <c r="M189" s="409"/>
      <c r="N189" s="408"/>
      <c r="O189" s="408"/>
      <c r="P189" s="408"/>
      <c r="Q189" s="408"/>
    </row>
    <row r="190" spans="1:17" x14ac:dyDescent="0.2">
      <c r="A190" s="408"/>
      <c r="B190" s="408"/>
      <c r="C190" s="408"/>
      <c r="D190" s="408"/>
      <c r="E190" s="409"/>
      <c r="F190" s="409"/>
      <c r="G190" s="409"/>
      <c r="H190" s="409"/>
      <c r="I190" s="409"/>
      <c r="J190" s="409"/>
      <c r="K190" s="409"/>
      <c r="L190" s="409"/>
      <c r="M190" s="409"/>
      <c r="N190" s="408"/>
      <c r="O190" s="408"/>
      <c r="P190" s="408"/>
      <c r="Q190" s="408"/>
    </row>
    <row r="191" spans="1:17" x14ac:dyDescent="0.2">
      <c r="A191" s="408"/>
      <c r="B191" s="408"/>
      <c r="C191" s="408"/>
      <c r="D191" s="408"/>
      <c r="E191" s="409"/>
      <c r="F191" s="409"/>
      <c r="G191" s="409"/>
      <c r="H191" s="409"/>
      <c r="I191" s="409"/>
      <c r="J191" s="409"/>
      <c r="K191" s="409"/>
      <c r="L191" s="409"/>
      <c r="M191" s="409"/>
      <c r="N191" s="408"/>
      <c r="O191" s="408"/>
      <c r="P191" s="408"/>
      <c r="Q191" s="408"/>
    </row>
    <row r="192" spans="1:17" x14ac:dyDescent="0.2">
      <c r="A192" s="408"/>
      <c r="B192" s="408"/>
      <c r="C192" s="408"/>
      <c r="D192" s="408"/>
      <c r="E192" s="409"/>
      <c r="F192" s="409"/>
      <c r="G192" s="409"/>
      <c r="H192" s="409"/>
      <c r="I192" s="409"/>
      <c r="J192" s="409"/>
      <c r="K192" s="409"/>
      <c r="L192" s="409"/>
      <c r="M192" s="409"/>
      <c r="N192" s="408"/>
      <c r="O192" s="408"/>
      <c r="P192" s="408"/>
      <c r="Q192" s="408"/>
    </row>
    <row r="193" spans="1:17" x14ac:dyDescent="0.2">
      <c r="A193" s="408"/>
      <c r="B193" s="408"/>
      <c r="C193" s="408"/>
      <c r="D193" s="408"/>
      <c r="E193" s="409"/>
      <c r="F193" s="409"/>
      <c r="G193" s="409"/>
      <c r="H193" s="409"/>
      <c r="I193" s="409"/>
      <c r="J193" s="409"/>
      <c r="K193" s="409"/>
      <c r="L193" s="409"/>
      <c r="M193" s="409"/>
      <c r="N193" s="408"/>
      <c r="O193" s="408"/>
      <c r="P193" s="408"/>
      <c r="Q193" s="408"/>
    </row>
    <row r="194" spans="1:17" x14ac:dyDescent="0.2">
      <c r="A194" s="408"/>
      <c r="B194" s="408"/>
      <c r="C194" s="408"/>
      <c r="D194" s="408"/>
      <c r="E194" s="409"/>
      <c r="F194" s="409"/>
      <c r="G194" s="409"/>
      <c r="H194" s="409"/>
      <c r="I194" s="409"/>
      <c r="J194" s="409"/>
      <c r="K194" s="409"/>
      <c r="L194" s="409"/>
      <c r="M194" s="409"/>
      <c r="N194" s="408"/>
      <c r="O194" s="408"/>
      <c r="P194" s="408"/>
      <c r="Q194" s="408"/>
    </row>
    <row r="195" spans="1:17" x14ac:dyDescent="0.2">
      <c r="A195" s="408"/>
      <c r="B195" s="408"/>
      <c r="C195" s="408"/>
      <c r="D195" s="408"/>
      <c r="E195" s="409"/>
      <c r="F195" s="409"/>
      <c r="G195" s="409"/>
      <c r="H195" s="409"/>
      <c r="I195" s="409"/>
      <c r="J195" s="409"/>
      <c r="K195" s="409"/>
      <c r="L195" s="409"/>
      <c r="M195" s="409"/>
      <c r="N195" s="408"/>
      <c r="O195" s="408"/>
      <c r="P195" s="408"/>
      <c r="Q195" s="408"/>
    </row>
    <row r="196" spans="1:17" x14ac:dyDescent="0.2">
      <c r="A196" s="408"/>
      <c r="B196" s="408"/>
      <c r="C196" s="408"/>
      <c r="D196" s="408"/>
      <c r="E196" s="409"/>
      <c r="F196" s="409"/>
      <c r="G196" s="409"/>
      <c r="H196" s="409"/>
      <c r="I196" s="409"/>
      <c r="J196" s="409"/>
      <c r="K196" s="409"/>
      <c r="L196" s="409"/>
      <c r="M196" s="409"/>
      <c r="N196" s="408"/>
      <c r="O196" s="408"/>
      <c r="P196" s="408"/>
      <c r="Q196" s="408"/>
    </row>
    <row r="197" spans="1:17" x14ac:dyDescent="0.2">
      <c r="A197" s="408"/>
      <c r="B197" s="408"/>
      <c r="C197" s="408"/>
      <c r="D197" s="408"/>
      <c r="E197" s="409"/>
      <c r="F197" s="409"/>
      <c r="G197" s="409"/>
      <c r="H197" s="409"/>
      <c r="I197" s="409"/>
      <c r="J197" s="409"/>
      <c r="K197" s="409"/>
      <c r="L197" s="409"/>
      <c r="M197" s="409"/>
      <c r="N197" s="408"/>
      <c r="O197" s="408"/>
      <c r="P197" s="408"/>
      <c r="Q197" s="408"/>
    </row>
    <row r="198" spans="1:17" x14ac:dyDescent="0.2">
      <c r="A198" s="408"/>
      <c r="B198" s="408"/>
      <c r="C198" s="408"/>
      <c r="D198" s="408"/>
      <c r="E198" s="409"/>
      <c r="F198" s="409"/>
      <c r="G198" s="409"/>
      <c r="H198" s="409"/>
      <c r="I198" s="409"/>
      <c r="J198" s="409"/>
      <c r="K198" s="409"/>
      <c r="L198" s="409"/>
      <c r="M198" s="409"/>
      <c r="N198" s="408"/>
      <c r="O198" s="408"/>
      <c r="P198" s="408"/>
      <c r="Q198" s="408"/>
    </row>
    <row r="199" spans="1:17" x14ac:dyDescent="0.2">
      <c r="A199" s="408"/>
      <c r="B199" s="408"/>
      <c r="C199" s="408"/>
      <c r="D199" s="408"/>
      <c r="E199" s="409"/>
      <c r="F199" s="409"/>
      <c r="G199" s="409"/>
      <c r="H199" s="409"/>
      <c r="I199" s="409"/>
      <c r="J199" s="409"/>
      <c r="K199" s="409"/>
      <c r="L199" s="409"/>
      <c r="M199" s="409"/>
      <c r="N199" s="408"/>
      <c r="O199" s="408"/>
      <c r="P199" s="408"/>
      <c r="Q199" s="408"/>
    </row>
    <row r="200" spans="1:17" x14ac:dyDescent="0.2">
      <c r="A200" s="408"/>
      <c r="B200" s="408"/>
      <c r="C200" s="408"/>
      <c r="D200" s="408"/>
      <c r="E200" s="409"/>
      <c r="F200" s="409"/>
      <c r="G200" s="409"/>
      <c r="H200" s="409"/>
      <c r="I200" s="409"/>
      <c r="J200" s="409"/>
      <c r="K200" s="409"/>
      <c r="L200" s="409"/>
      <c r="M200" s="409"/>
      <c r="N200" s="408"/>
      <c r="O200" s="408"/>
      <c r="P200" s="408"/>
      <c r="Q200" s="408"/>
    </row>
    <row r="201" spans="1:17" x14ac:dyDescent="0.2">
      <c r="A201" s="408"/>
      <c r="B201" s="408"/>
      <c r="C201" s="408"/>
      <c r="D201" s="408"/>
      <c r="E201" s="409"/>
      <c r="F201" s="409"/>
      <c r="G201" s="409"/>
      <c r="H201" s="409"/>
      <c r="I201" s="409"/>
      <c r="J201" s="409"/>
      <c r="K201" s="409"/>
      <c r="L201" s="409"/>
      <c r="M201" s="409"/>
      <c r="N201" s="408"/>
      <c r="O201" s="408"/>
      <c r="P201" s="408"/>
      <c r="Q201" s="408"/>
    </row>
    <row r="202" spans="1:17" x14ac:dyDescent="0.2">
      <c r="A202" s="408"/>
      <c r="B202" s="408"/>
      <c r="C202" s="408"/>
      <c r="D202" s="408"/>
      <c r="E202" s="409"/>
      <c r="F202" s="409"/>
      <c r="G202" s="409"/>
      <c r="H202" s="409"/>
      <c r="I202" s="409"/>
      <c r="J202" s="409"/>
      <c r="K202" s="409"/>
      <c r="L202" s="409"/>
      <c r="M202" s="409"/>
      <c r="N202" s="408"/>
      <c r="O202" s="408"/>
      <c r="P202" s="408"/>
      <c r="Q202" s="408"/>
    </row>
    <row r="203" spans="1:17" x14ac:dyDescent="0.2">
      <c r="A203" s="408"/>
      <c r="B203" s="408"/>
      <c r="C203" s="408"/>
      <c r="D203" s="408"/>
      <c r="E203" s="409"/>
      <c r="F203" s="409"/>
      <c r="G203" s="409"/>
      <c r="H203" s="409"/>
      <c r="I203" s="409"/>
      <c r="J203" s="409"/>
      <c r="K203" s="409"/>
      <c r="L203" s="409"/>
      <c r="M203" s="409"/>
      <c r="N203" s="408"/>
      <c r="O203" s="408"/>
      <c r="P203" s="408"/>
      <c r="Q203" s="408"/>
    </row>
    <row r="204" spans="1:17" x14ac:dyDescent="0.2">
      <c r="A204" s="408"/>
      <c r="B204" s="408"/>
      <c r="C204" s="408"/>
      <c r="D204" s="408"/>
      <c r="E204" s="409"/>
      <c r="F204" s="409"/>
      <c r="G204" s="409"/>
      <c r="H204" s="409"/>
      <c r="I204" s="409"/>
      <c r="J204" s="409"/>
      <c r="K204" s="409"/>
      <c r="L204" s="409"/>
      <c r="M204" s="409"/>
      <c r="N204" s="408"/>
      <c r="O204" s="408"/>
      <c r="P204" s="408"/>
      <c r="Q204" s="408"/>
    </row>
    <row r="205" spans="1:17" x14ac:dyDescent="0.2">
      <c r="A205" s="408"/>
      <c r="B205" s="408"/>
      <c r="C205" s="408"/>
      <c r="D205" s="408"/>
      <c r="E205" s="409"/>
      <c r="F205" s="409"/>
      <c r="G205" s="409"/>
      <c r="H205" s="409"/>
      <c r="I205" s="409"/>
      <c r="J205" s="409"/>
      <c r="K205" s="409"/>
      <c r="L205" s="409"/>
      <c r="M205" s="409"/>
      <c r="N205" s="408"/>
      <c r="O205" s="408"/>
      <c r="P205" s="408"/>
      <c r="Q205" s="408"/>
    </row>
    <row r="206" spans="1:17" x14ac:dyDescent="0.2">
      <c r="A206" s="408"/>
      <c r="B206" s="408"/>
      <c r="C206" s="408"/>
      <c r="D206" s="408"/>
      <c r="E206" s="409"/>
      <c r="F206" s="409"/>
      <c r="G206" s="409"/>
      <c r="H206" s="409"/>
      <c r="I206" s="409"/>
      <c r="J206" s="409"/>
      <c r="K206" s="409"/>
      <c r="L206" s="409"/>
      <c r="M206" s="409"/>
      <c r="N206" s="408"/>
      <c r="O206" s="408"/>
      <c r="P206" s="408"/>
      <c r="Q206" s="408"/>
    </row>
    <row r="207" spans="1:17" x14ac:dyDescent="0.2">
      <c r="A207" s="408"/>
      <c r="B207" s="408"/>
      <c r="C207" s="408"/>
      <c r="D207" s="408"/>
      <c r="E207" s="409"/>
      <c r="F207" s="409"/>
      <c r="G207" s="409"/>
      <c r="H207" s="409"/>
      <c r="I207" s="409"/>
      <c r="J207" s="409"/>
      <c r="K207" s="409"/>
      <c r="L207" s="409"/>
      <c r="M207" s="409"/>
      <c r="N207" s="408"/>
      <c r="O207" s="408"/>
      <c r="P207" s="408"/>
      <c r="Q207" s="408"/>
    </row>
    <row r="208" spans="1:17" x14ac:dyDescent="0.2">
      <c r="A208" s="408"/>
      <c r="B208" s="408"/>
      <c r="C208" s="408"/>
      <c r="D208" s="408"/>
      <c r="E208" s="409"/>
      <c r="F208" s="409"/>
      <c r="G208" s="409"/>
      <c r="H208" s="409"/>
      <c r="I208" s="409"/>
      <c r="J208" s="409"/>
      <c r="K208" s="409"/>
      <c r="L208" s="409"/>
      <c r="M208" s="409"/>
      <c r="N208" s="408"/>
      <c r="O208" s="408"/>
      <c r="P208" s="408"/>
      <c r="Q208" s="408"/>
    </row>
    <row r="209" spans="1:17" x14ac:dyDescent="0.2">
      <c r="A209" s="408"/>
      <c r="B209" s="408"/>
      <c r="C209" s="408"/>
      <c r="D209" s="408"/>
      <c r="E209" s="409"/>
      <c r="F209" s="409"/>
      <c r="G209" s="409"/>
      <c r="H209" s="409"/>
      <c r="I209" s="409"/>
      <c r="J209" s="409"/>
      <c r="K209" s="409"/>
      <c r="L209" s="409"/>
      <c r="M209" s="409"/>
      <c r="N209" s="408"/>
      <c r="O209" s="408"/>
      <c r="P209" s="408"/>
      <c r="Q209" s="408"/>
    </row>
    <row r="210" spans="1:17" x14ac:dyDescent="0.2">
      <c r="A210" s="408"/>
      <c r="B210" s="408"/>
      <c r="C210" s="408"/>
      <c r="D210" s="408"/>
      <c r="E210" s="409"/>
      <c r="F210" s="409"/>
      <c r="G210" s="409"/>
      <c r="H210" s="409"/>
      <c r="I210" s="409"/>
      <c r="J210" s="409"/>
      <c r="K210" s="409"/>
      <c r="L210" s="409"/>
      <c r="M210" s="409"/>
      <c r="N210" s="408"/>
      <c r="O210" s="408"/>
      <c r="P210" s="408"/>
      <c r="Q210" s="408"/>
    </row>
    <row r="211" spans="1:17" x14ac:dyDescent="0.2">
      <c r="A211" s="408"/>
      <c r="B211" s="408"/>
      <c r="C211" s="408"/>
      <c r="D211" s="408"/>
      <c r="E211" s="409"/>
      <c r="F211" s="409"/>
      <c r="G211" s="409"/>
      <c r="H211" s="409"/>
      <c r="I211" s="409"/>
      <c r="J211" s="409"/>
      <c r="K211" s="409"/>
      <c r="L211" s="409"/>
      <c r="M211" s="409"/>
      <c r="N211" s="408"/>
      <c r="O211" s="408"/>
      <c r="P211" s="408"/>
      <c r="Q211" s="408"/>
    </row>
    <row r="212" spans="1:17" x14ac:dyDescent="0.2">
      <c r="A212" s="408"/>
      <c r="B212" s="408"/>
      <c r="C212" s="408"/>
      <c r="D212" s="408"/>
      <c r="E212" s="409"/>
      <c r="F212" s="409"/>
      <c r="G212" s="409"/>
      <c r="H212" s="409"/>
      <c r="I212" s="409"/>
      <c r="J212" s="409"/>
      <c r="K212" s="409"/>
      <c r="L212" s="409"/>
      <c r="M212" s="409"/>
      <c r="N212" s="408"/>
      <c r="O212" s="408"/>
      <c r="P212" s="408"/>
      <c r="Q212" s="408"/>
    </row>
    <row r="213" spans="1:17" x14ac:dyDescent="0.2">
      <c r="A213" s="408"/>
      <c r="B213" s="408"/>
      <c r="C213" s="408"/>
      <c r="D213" s="408"/>
      <c r="E213" s="409"/>
      <c r="F213" s="409"/>
      <c r="G213" s="409"/>
      <c r="H213" s="409"/>
      <c r="I213" s="409"/>
      <c r="J213" s="409"/>
      <c r="K213" s="409"/>
      <c r="L213" s="409"/>
      <c r="M213" s="409"/>
      <c r="N213" s="408"/>
      <c r="O213" s="408"/>
      <c r="P213" s="408"/>
      <c r="Q213" s="408"/>
    </row>
    <row r="214" spans="1:17" x14ac:dyDescent="0.2">
      <c r="A214" s="408"/>
      <c r="B214" s="408"/>
      <c r="C214" s="408"/>
      <c r="D214" s="408"/>
      <c r="E214" s="409"/>
      <c r="F214" s="409"/>
      <c r="G214" s="409"/>
      <c r="H214" s="409"/>
      <c r="I214" s="409"/>
      <c r="J214" s="409"/>
      <c r="K214" s="409"/>
      <c r="L214" s="409"/>
      <c r="M214" s="409"/>
      <c r="N214" s="408"/>
      <c r="O214" s="408"/>
      <c r="P214" s="408"/>
      <c r="Q214" s="408"/>
    </row>
    <row r="215" spans="1:17" x14ac:dyDescent="0.2">
      <c r="A215" s="408"/>
      <c r="B215" s="408"/>
      <c r="C215" s="408"/>
      <c r="D215" s="408"/>
      <c r="E215" s="409"/>
      <c r="F215" s="409"/>
      <c r="G215" s="409"/>
      <c r="H215" s="409"/>
      <c r="I215" s="409"/>
      <c r="J215" s="409"/>
      <c r="K215" s="409"/>
      <c r="L215" s="409"/>
      <c r="M215" s="409"/>
      <c r="N215" s="408"/>
      <c r="O215" s="408"/>
      <c r="P215" s="408"/>
      <c r="Q215" s="408"/>
    </row>
    <row r="216" spans="1:17" x14ac:dyDescent="0.2">
      <c r="A216" s="408"/>
      <c r="B216" s="408"/>
      <c r="C216" s="408"/>
      <c r="D216" s="408"/>
      <c r="E216" s="409"/>
      <c r="F216" s="409"/>
      <c r="G216" s="409"/>
      <c r="H216" s="409"/>
      <c r="I216" s="409"/>
      <c r="J216" s="409"/>
      <c r="K216" s="409"/>
      <c r="L216" s="409"/>
      <c r="M216" s="409"/>
      <c r="N216" s="408"/>
      <c r="O216" s="408"/>
      <c r="P216" s="408"/>
      <c r="Q216" s="408"/>
    </row>
    <row r="217" spans="1:17" x14ac:dyDescent="0.2">
      <c r="A217" s="408"/>
      <c r="B217" s="408"/>
      <c r="C217" s="408"/>
      <c r="D217" s="408"/>
      <c r="E217" s="409"/>
      <c r="F217" s="409"/>
      <c r="G217" s="409"/>
      <c r="H217" s="409"/>
      <c r="I217" s="409"/>
      <c r="J217" s="409"/>
      <c r="K217" s="409"/>
      <c r="L217" s="409"/>
      <c r="M217" s="409"/>
      <c r="N217" s="408"/>
      <c r="O217" s="408"/>
      <c r="P217" s="408"/>
      <c r="Q217" s="408"/>
    </row>
    <row r="218" spans="1:17" x14ac:dyDescent="0.2">
      <c r="A218" s="408"/>
      <c r="B218" s="408"/>
      <c r="C218" s="408"/>
      <c r="D218" s="408"/>
      <c r="E218" s="409"/>
      <c r="F218" s="409"/>
      <c r="G218" s="409"/>
      <c r="H218" s="409"/>
      <c r="I218" s="409"/>
      <c r="J218" s="409"/>
      <c r="K218" s="409"/>
      <c r="L218" s="409"/>
      <c r="M218" s="409"/>
      <c r="N218" s="408"/>
      <c r="O218" s="408"/>
      <c r="P218" s="408"/>
      <c r="Q218" s="408"/>
    </row>
    <row r="219" spans="1:17" x14ac:dyDescent="0.2">
      <c r="A219" s="408"/>
      <c r="B219" s="408"/>
      <c r="C219" s="408"/>
      <c r="D219" s="408"/>
      <c r="E219" s="409"/>
      <c r="F219" s="409"/>
      <c r="G219" s="409"/>
      <c r="H219" s="409"/>
      <c r="I219" s="409"/>
      <c r="J219" s="409"/>
      <c r="K219" s="409"/>
      <c r="L219" s="409"/>
      <c r="M219" s="409"/>
      <c r="N219" s="408"/>
      <c r="O219" s="408"/>
      <c r="P219" s="408"/>
      <c r="Q219" s="408"/>
    </row>
    <row r="220" spans="1:17" x14ac:dyDescent="0.2">
      <c r="A220" s="408"/>
      <c r="B220" s="408"/>
      <c r="C220" s="408"/>
      <c r="D220" s="408"/>
      <c r="E220" s="409"/>
      <c r="F220" s="409"/>
      <c r="G220" s="409"/>
      <c r="H220" s="409"/>
      <c r="I220" s="409"/>
      <c r="J220" s="409"/>
      <c r="K220" s="409"/>
      <c r="L220" s="409"/>
      <c r="M220" s="409"/>
      <c r="N220" s="408"/>
      <c r="O220" s="408"/>
      <c r="P220" s="408"/>
      <c r="Q220" s="408"/>
    </row>
    <row r="221" spans="1:17" x14ac:dyDescent="0.2">
      <c r="A221" s="408"/>
      <c r="B221" s="408"/>
      <c r="C221" s="408"/>
      <c r="D221" s="408"/>
      <c r="E221" s="409"/>
      <c r="F221" s="409"/>
      <c r="G221" s="409"/>
      <c r="H221" s="409"/>
      <c r="I221" s="409"/>
      <c r="J221" s="409"/>
      <c r="K221" s="409"/>
      <c r="L221" s="409"/>
      <c r="M221" s="409"/>
      <c r="N221" s="408"/>
      <c r="O221" s="408"/>
      <c r="P221" s="408"/>
      <c r="Q221" s="408"/>
    </row>
    <row r="222" spans="1:17" x14ac:dyDescent="0.2">
      <c r="A222" s="408"/>
      <c r="B222" s="408"/>
      <c r="C222" s="408"/>
      <c r="D222" s="408"/>
      <c r="E222" s="409"/>
      <c r="F222" s="409"/>
      <c r="G222" s="409"/>
      <c r="H222" s="409"/>
      <c r="I222" s="409"/>
      <c r="J222" s="409"/>
      <c r="K222" s="409"/>
      <c r="L222" s="409"/>
      <c r="M222" s="409"/>
      <c r="N222" s="408"/>
      <c r="O222" s="408"/>
      <c r="P222" s="408"/>
      <c r="Q222" s="408"/>
    </row>
    <row r="223" spans="1:17" x14ac:dyDescent="0.2">
      <c r="A223" s="408"/>
      <c r="B223" s="408"/>
      <c r="C223" s="408"/>
      <c r="D223" s="408"/>
      <c r="E223" s="409"/>
      <c r="F223" s="409"/>
      <c r="G223" s="409"/>
      <c r="H223" s="409"/>
      <c r="I223" s="409"/>
      <c r="J223" s="409"/>
      <c r="K223" s="409"/>
      <c r="L223" s="409"/>
      <c r="M223" s="409"/>
      <c r="N223" s="408"/>
      <c r="O223" s="408"/>
      <c r="P223" s="408"/>
      <c r="Q223" s="408"/>
    </row>
    <row r="224" spans="1:17" x14ac:dyDescent="0.2">
      <c r="A224" s="408"/>
      <c r="B224" s="408"/>
      <c r="C224" s="408"/>
      <c r="D224" s="408"/>
      <c r="E224" s="409"/>
      <c r="F224" s="409"/>
      <c r="G224" s="409"/>
      <c r="H224" s="409"/>
      <c r="I224" s="409"/>
      <c r="J224" s="409"/>
      <c r="K224" s="409"/>
      <c r="L224" s="409"/>
      <c r="M224" s="409"/>
      <c r="N224" s="408"/>
      <c r="O224" s="408"/>
      <c r="P224" s="408"/>
      <c r="Q224" s="408"/>
    </row>
    <row r="225" spans="1:17" x14ac:dyDescent="0.2">
      <c r="A225" s="408"/>
      <c r="B225" s="408"/>
      <c r="C225" s="408"/>
      <c r="D225" s="408"/>
      <c r="E225" s="409"/>
      <c r="F225" s="409"/>
      <c r="G225" s="409"/>
      <c r="H225" s="409"/>
      <c r="I225" s="409"/>
      <c r="J225" s="409"/>
      <c r="K225" s="409"/>
      <c r="L225" s="409"/>
      <c r="M225" s="409"/>
      <c r="N225" s="408"/>
      <c r="O225" s="408"/>
      <c r="P225" s="408"/>
      <c r="Q225" s="408"/>
    </row>
    <row r="226" spans="1:17" x14ac:dyDescent="0.2">
      <c r="A226" s="408"/>
      <c r="B226" s="408"/>
      <c r="C226" s="408"/>
      <c r="D226" s="408"/>
      <c r="E226" s="409"/>
      <c r="F226" s="409"/>
      <c r="G226" s="409"/>
      <c r="H226" s="409"/>
      <c r="I226" s="409"/>
      <c r="J226" s="409"/>
      <c r="K226" s="409"/>
      <c r="L226" s="409"/>
      <c r="M226" s="409"/>
      <c r="N226" s="408"/>
      <c r="O226" s="408"/>
      <c r="P226" s="408"/>
      <c r="Q226" s="408"/>
    </row>
    <row r="227" spans="1:17" x14ac:dyDescent="0.2">
      <c r="A227" s="408"/>
      <c r="B227" s="408"/>
      <c r="C227" s="408"/>
      <c r="D227" s="408"/>
      <c r="E227" s="409"/>
      <c r="F227" s="409"/>
      <c r="G227" s="409"/>
      <c r="H227" s="409"/>
      <c r="I227" s="409"/>
      <c r="J227" s="409"/>
      <c r="K227" s="409"/>
      <c r="L227" s="409"/>
      <c r="M227" s="409"/>
      <c r="N227" s="408"/>
      <c r="O227" s="408"/>
      <c r="P227" s="408"/>
      <c r="Q227" s="408"/>
    </row>
    <row r="228" spans="1:17" x14ac:dyDescent="0.2">
      <c r="A228" s="408"/>
      <c r="B228" s="408"/>
      <c r="C228" s="408"/>
      <c r="D228" s="408"/>
      <c r="E228" s="409"/>
      <c r="F228" s="409"/>
      <c r="G228" s="409"/>
      <c r="H228" s="409"/>
      <c r="I228" s="409"/>
      <c r="J228" s="409"/>
      <c r="K228" s="409"/>
      <c r="L228" s="409"/>
      <c r="M228" s="409"/>
      <c r="N228" s="408"/>
      <c r="O228" s="408"/>
      <c r="P228" s="408"/>
      <c r="Q228" s="408"/>
    </row>
    <row r="229" spans="1:17" x14ac:dyDescent="0.2">
      <c r="A229" s="408"/>
      <c r="B229" s="408"/>
      <c r="C229" s="408"/>
      <c r="D229" s="408"/>
      <c r="E229" s="409"/>
      <c r="F229" s="409"/>
      <c r="G229" s="409"/>
      <c r="H229" s="409"/>
      <c r="I229" s="409"/>
      <c r="J229" s="409"/>
      <c r="K229" s="409"/>
      <c r="L229" s="409"/>
      <c r="M229" s="409"/>
      <c r="N229" s="408"/>
      <c r="O229" s="408"/>
      <c r="P229" s="408"/>
      <c r="Q229" s="408"/>
    </row>
    <row r="230" spans="1:17" x14ac:dyDescent="0.2">
      <c r="A230" s="408"/>
      <c r="B230" s="408"/>
      <c r="C230" s="408"/>
      <c r="D230" s="408"/>
      <c r="E230" s="409"/>
      <c r="F230" s="409"/>
      <c r="G230" s="409"/>
      <c r="H230" s="409"/>
      <c r="I230" s="409"/>
      <c r="J230" s="409"/>
      <c r="K230" s="409"/>
      <c r="L230" s="409"/>
      <c r="M230" s="409"/>
      <c r="N230" s="408"/>
      <c r="O230" s="408"/>
      <c r="P230" s="408"/>
      <c r="Q230" s="408"/>
    </row>
    <row r="231" spans="1:17" x14ac:dyDescent="0.2">
      <c r="A231" s="408"/>
      <c r="B231" s="408"/>
      <c r="C231" s="408"/>
      <c r="D231" s="408"/>
      <c r="E231" s="409"/>
      <c r="F231" s="409"/>
      <c r="G231" s="409"/>
      <c r="H231" s="409"/>
      <c r="I231" s="409"/>
      <c r="J231" s="409"/>
      <c r="K231" s="409"/>
      <c r="L231" s="409"/>
      <c r="M231" s="409"/>
      <c r="N231" s="408"/>
      <c r="O231" s="408"/>
      <c r="P231" s="408"/>
      <c r="Q231" s="408"/>
    </row>
    <row r="232" spans="1:17" x14ac:dyDescent="0.2">
      <c r="A232" s="408"/>
      <c r="B232" s="408"/>
      <c r="C232" s="408"/>
      <c r="D232" s="408"/>
      <c r="E232" s="409"/>
      <c r="F232" s="409"/>
      <c r="G232" s="409"/>
      <c r="H232" s="409"/>
      <c r="I232" s="409"/>
      <c r="J232" s="409"/>
      <c r="K232" s="409"/>
      <c r="L232" s="409"/>
      <c r="M232" s="409"/>
      <c r="N232" s="408"/>
      <c r="O232" s="408"/>
      <c r="P232" s="408"/>
      <c r="Q232" s="408"/>
    </row>
    <row r="233" spans="1:17" x14ac:dyDescent="0.2">
      <c r="A233" s="408"/>
      <c r="B233" s="408"/>
      <c r="C233" s="408"/>
      <c r="D233" s="408"/>
      <c r="E233" s="409"/>
      <c r="F233" s="409"/>
      <c r="G233" s="409"/>
      <c r="H233" s="409"/>
      <c r="I233" s="409"/>
      <c r="J233" s="409"/>
      <c r="K233" s="409"/>
      <c r="L233" s="409"/>
      <c r="M233" s="409"/>
      <c r="N233" s="408"/>
      <c r="O233" s="408"/>
      <c r="P233" s="408"/>
      <c r="Q233" s="408"/>
    </row>
    <row r="234" spans="1:17" x14ac:dyDescent="0.2">
      <c r="A234" s="408"/>
      <c r="B234" s="408"/>
      <c r="C234" s="408"/>
      <c r="D234" s="408"/>
      <c r="E234" s="409"/>
      <c r="F234" s="409"/>
      <c r="G234" s="409"/>
      <c r="H234" s="409"/>
      <c r="I234" s="409"/>
      <c r="J234" s="409"/>
      <c r="K234" s="409"/>
      <c r="L234" s="409"/>
      <c r="M234" s="409"/>
      <c r="N234" s="408"/>
      <c r="O234" s="408"/>
      <c r="P234" s="408"/>
      <c r="Q234" s="408"/>
    </row>
    <row r="235" spans="1:17" x14ac:dyDescent="0.2">
      <c r="A235" s="408"/>
      <c r="B235" s="408"/>
      <c r="C235" s="408"/>
      <c r="D235" s="408"/>
      <c r="E235" s="409"/>
      <c r="F235" s="409"/>
      <c r="G235" s="409"/>
      <c r="H235" s="409"/>
      <c r="I235" s="409"/>
      <c r="J235" s="409"/>
      <c r="K235" s="409"/>
      <c r="L235" s="409"/>
      <c r="M235" s="409"/>
      <c r="N235" s="408"/>
      <c r="O235" s="408"/>
      <c r="P235" s="408"/>
      <c r="Q235" s="408"/>
    </row>
    <row r="236" spans="1:17" x14ac:dyDescent="0.2">
      <c r="A236" s="408"/>
      <c r="B236" s="408"/>
      <c r="C236" s="408"/>
      <c r="D236" s="408"/>
      <c r="E236" s="409"/>
      <c r="F236" s="409"/>
      <c r="G236" s="409"/>
      <c r="H236" s="409"/>
      <c r="I236" s="409"/>
      <c r="J236" s="409"/>
      <c r="K236" s="409"/>
      <c r="L236" s="409"/>
      <c r="M236" s="409"/>
      <c r="N236" s="408"/>
      <c r="O236" s="408"/>
      <c r="P236" s="408"/>
      <c r="Q236" s="408"/>
    </row>
    <row r="237" spans="1:17" x14ac:dyDescent="0.2">
      <c r="A237" s="408"/>
      <c r="B237" s="408"/>
      <c r="C237" s="408"/>
      <c r="D237" s="408"/>
      <c r="E237" s="409"/>
      <c r="F237" s="409"/>
      <c r="G237" s="409"/>
      <c r="H237" s="409"/>
      <c r="I237" s="409"/>
      <c r="J237" s="409"/>
      <c r="K237" s="409"/>
      <c r="L237" s="409"/>
      <c r="M237" s="409"/>
      <c r="N237" s="408"/>
      <c r="O237" s="408"/>
      <c r="P237" s="408"/>
      <c r="Q237" s="408"/>
    </row>
    <row r="238" spans="1:17" x14ac:dyDescent="0.2">
      <c r="A238" s="408"/>
      <c r="B238" s="408"/>
      <c r="C238" s="408"/>
      <c r="D238" s="408"/>
      <c r="E238" s="409"/>
      <c r="F238" s="409"/>
      <c r="G238" s="409"/>
      <c r="H238" s="409"/>
      <c r="I238" s="409"/>
      <c r="J238" s="409"/>
      <c r="K238" s="409"/>
      <c r="L238" s="409"/>
      <c r="M238" s="409"/>
      <c r="N238" s="408"/>
      <c r="O238" s="408"/>
      <c r="P238" s="408"/>
      <c r="Q238" s="408"/>
    </row>
    <row r="239" spans="1:17" x14ac:dyDescent="0.2">
      <c r="A239" s="408"/>
      <c r="B239" s="408"/>
      <c r="C239" s="408"/>
      <c r="D239" s="408"/>
      <c r="E239" s="409"/>
      <c r="F239" s="409"/>
      <c r="G239" s="409"/>
      <c r="H239" s="409"/>
      <c r="I239" s="409"/>
      <c r="J239" s="409"/>
      <c r="K239" s="409"/>
      <c r="L239" s="409"/>
      <c r="M239" s="409"/>
      <c r="N239" s="408"/>
      <c r="O239" s="408"/>
      <c r="P239" s="408"/>
      <c r="Q239" s="408"/>
    </row>
    <row r="240" spans="1:17" x14ac:dyDescent="0.2">
      <c r="A240" s="408"/>
      <c r="B240" s="408"/>
      <c r="C240" s="408"/>
      <c r="D240" s="408"/>
      <c r="E240" s="409"/>
      <c r="F240" s="409"/>
      <c r="G240" s="409"/>
      <c r="H240" s="409"/>
      <c r="I240" s="409"/>
      <c r="J240" s="409"/>
      <c r="K240" s="409"/>
      <c r="L240" s="409"/>
      <c r="M240" s="409"/>
      <c r="N240" s="408"/>
      <c r="O240" s="408"/>
      <c r="P240" s="408"/>
      <c r="Q240" s="408"/>
    </row>
    <row r="241" spans="1:17" x14ac:dyDescent="0.2">
      <c r="A241" s="408"/>
      <c r="B241" s="408"/>
      <c r="C241" s="408"/>
      <c r="D241" s="408"/>
      <c r="E241" s="409"/>
      <c r="F241" s="409"/>
      <c r="G241" s="409"/>
      <c r="H241" s="409"/>
      <c r="I241" s="409"/>
      <c r="J241" s="409"/>
      <c r="K241" s="409"/>
      <c r="L241" s="409"/>
      <c r="M241" s="409"/>
      <c r="N241" s="408"/>
      <c r="O241" s="408"/>
      <c r="P241" s="408"/>
      <c r="Q241" s="408"/>
    </row>
    <row r="242" spans="1:17" x14ac:dyDescent="0.2">
      <c r="A242" s="408"/>
      <c r="B242" s="408"/>
      <c r="C242" s="408"/>
      <c r="D242" s="408"/>
      <c r="E242" s="409"/>
      <c r="F242" s="409"/>
      <c r="G242" s="409"/>
      <c r="H242" s="409"/>
      <c r="I242" s="409"/>
      <c r="J242" s="409"/>
      <c r="K242" s="409"/>
      <c r="L242" s="409"/>
      <c r="M242" s="409"/>
      <c r="N242" s="408"/>
      <c r="O242" s="408"/>
      <c r="P242" s="408"/>
      <c r="Q242" s="408"/>
    </row>
    <row r="243" spans="1:17" x14ac:dyDescent="0.2">
      <c r="A243" s="408"/>
      <c r="B243" s="408"/>
      <c r="C243" s="408"/>
      <c r="D243" s="408"/>
      <c r="E243" s="409"/>
      <c r="F243" s="409"/>
      <c r="G243" s="409"/>
      <c r="H243" s="409"/>
      <c r="I243" s="409"/>
      <c r="J243" s="409"/>
      <c r="K243" s="409"/>
      <c r="L243" s="409"/>
      <c r="M243" s="409"/>
      <c r="N243" s="408"/>
      <c r="O243" s="408"/>
      <c r="P243" s="408"/>
      <c r="Q243" s="408"/>
    </row>
    <row r="244" spans="1:17" x14ac:dyDescent="0.2">
      <c r="A244" s="408"/>
      <c r="B244" s="408"/>
      <c r="C244" s="408"/>
      <c r="D244" s="408"/>
      <c r="E244" s="409"/>
      <c r="F244" s="409"/>
      <c r="G244" s="409"/>
      <c r="H244" s="409"/>
      <c r="I244" s="409"/>
      <c r="J244" s="409"/>
      <c r="K244" s="409"/>
      <c r="L244" s="409"/>
      <c r="M244" s="409"/>
      <c r="N244" s="408"/>
      <c r="O244" s="408"/>
      <c r="P244" s="408"/>
      <c r="Q244" s="408"/>
    </row>
    <row r="245" spans="1:17" x14ac:dyDescent="0.2">
      <c r="A245" s="408"/>
      <c r="B245" s="408"/>
      <c r="C245" s="408"/>
      <c r="D245" s="408"/>
      <c r="E245" s="409"/>
      <c r="F245" s="409"/>
      <c r="G245" s="409"/>
      <c r="H245" s="409"/>
      <c r="I245" s="409"/>
      <c r="J245" s="409"/>
      <c r="K245" s="409"/>
      <c r="L245" s="409"/>
      <c r="M245" s="409"/>
      <c r="N245" s="408"/>
      <c r="O245" s="408"/>
      <c r="P245" s="408"/>
      <c r="Q245" s="408"/>
    </row>
    <row r="246" spans="1:17" x14ac:dyDescent="0.2">
      <c r="A246" s="408"/>
      <c r="B246" s="408"/>
      <c r="C246" s="408"/>
      <c r="D246" s="408"/>
      <c r="E246" s="409"/>
      <c r="F246" s="409"/>
      <c r="G246" s="409"/>
      <c r="H246" s="409"/>
      <c r="I246" s="409"/>
      <c r="J246" s="409"/>
      <c r="K246" s="409"/>
      <c r="L246" s="409"/>
      <c r="M246" s="409"/>
      <c r="N246" s="408"/>
      <c r="O246" s="408"/>
      <c r="P246" s="408"/>
      <c r="Q246" s="408"/>
    </row>
    <row r="247" spans="1:17" x14ac:dyDescent="0.2">
      <c r="A247" s="408"/>
      <c r="B247" s="408"/>
      <c r="C247" s="408"/>
      <c r="D247" s="408"/>
      <c r="E247" s="409"/>
      <c r="F247" s="409"/>
      <c r="G247" s="409"/>
      <c r="H247" s="409"/>
      <c r="I247" s="409"/>
      <c r="J247" s="409"/>
      <c r="K247" s="409"/>
      <c r="L247" s="409"/>
      <c r="M247" s="409"/>
      <c r="N247" s="408"/>
      <c r="O247" s="408"/>
      <c r="P247" s="408"/>
      <c r="Q247" s="408"/>
    </row>
    <row r="248" spans="1:17" x14ac:dyDescent="0.2">
      <c r="A248" s="408"/>
      <c r="B248" s="408"/>
      <c r="C248" s="408"/>
      <c r="D248" s="408"/>
      <c r="E248" s="409"/>
      <c r="F248" s="409"/>
      <c r="G248" s="409"/>
      <c r="H248" s="409"/>
      <c r="I248" s="409"/>
      <c r="J248" s="409"/>
      <c r="K248" s="409"/>
      <c r="L248" s="409"/>
      <c r="M248" s="409"/>
      <c r="N248" s="408"/>
      <c r="O248" s="408"/>
      <c r="P248" s="408"/>
      <c r="Q248" s="408"/>
    </row>
    <row r="249" spans="1:17" x14ac:dyDescent="0.2">
      <c r="A249" s="408"/>
      <c r="B249" s="408"/>
      <c r="C249" s="408"/>
      <c r="D249" s="408"/>
      <c r="E249" s="409"/>
      <c r="F249" s="409"/>
      <c r="G249" s="409"/>
      <c r="H249" s="409"/>
      <c r="I249" s="409"/>
      <c r="J249" s="409"/>
      <c r="K249" s="409"/>
      <c r="L249" s="409"/>
      <c r="M249" s="409"/>
      <c r="N249" s="408"/>
      <c r="O249" s="408"/>
      <c r="P249" s="408"/>
      <c r="Q249" s="408"/>
    </row>
    <row r="250" spans="1:17" x14ac:dyDescent="0.2">
      <c r="A250" s="408"/>
      <c r="B250" s="408"/>
      <c r="C250" s="408"/>
      <c r="D250" s="408"/>
      <c r="E250" s="409"/>
      <c r="F250" s="409"/>
      <c r="G250" s="409"/>
      <c r="H250" s="409"/>
      <c r="I250" s="409"/>
      <c r="J250" s="409"/>
      <c r="K250" s="409"/>
      <c r="L250" s="409"/>
      <c r="M250" s="409"/>
      <c r="N250" s="408"/>
      <c r="O250" s="408"/>
      <c r="P250" s="408"/>
      <c r="Q250" s="408"/>
    </row>
    <row r="251" spans="1:17" x14ac:dyDescent="0.2">
      <c r="A251" s="408"/>
      <c r="B251" s="408"/>
      <c r="C251" s="408"/>
      <c r="D251" s="408"/>
      <c r="E251" s="409"/>
      <c r="F251" s="409"/>
      <c r="G251" s="409"/>
      <c r="H251" s="409"/>
      <c r="I251" s="409"/>
      <c r="J251" s="409"/>
      <c r="K251" s="409"/>
      <c r="L251" s="409"/>
      <c r="M251" s="409"/>
      <c r="N251" s="408"/>
      <c r="O251" s="408"/>
      <c r="P251" s="408"/>
      <c r="Q251" s="408"/>
    </row>
    <row r="252" spans="1:17" x14ac:dyDescent="0.2">
      <c r="A252" s="408"/>
      <c r="B252" s="408"/>
      <c r="C252" s="408"/>
      <c r="D252" s="408"/>
      <c r="E252" s="409"/>
      <c r="F252" s="409"/>
      <c r="G252" s="409"/>
      <c r="H252" s="409"/>
      <c r="I252" s="409"/>
      <c r="J252" s="409"/>
      <c r="K252" s="409"/>
      <c r="L252" s="409"/>
      <c r="M252" s="409"/>
      <c r="N252" s="408"/>
      <c r="O252" s="408"/>
      <c r="P252" s="408"/>
      <c r="Q252" s="408"/>
    </row>
    <row r="253" spans="1:17" x14ac:dyDescent="0.2">
      <c r="A253" s="408"/>
      <c r="B253" s="408"/>
      <c r="C253" s="408"/>
      <c r="D253" s="408"/>
      <c r="E253" s="409"/>
      <c r="F253" s="409"/>
      <c r="G253" s="409"/>
      <c r="H253" s="409"/>
      <c r="I253" s="409"/>
      <c r="J253" s="409"/>
      <c r="K253" s="409"/>
      <c r="L253" s="409"/>
      <c r="M253" s="409"/>
      <c r="N253" s="408"/>
      <c r="O253" s="408"/>
      <c r="P253" s="408"/>
      <c r="Q253" s="408"/>
    </row>
    <row r="254" spans="1:17" x14ac:dyDescent="0.2">
      <c r="A254" s="408"/>
      <c r="B254" s="408"/>
      <c r="C254" s="408"/>
      <c r="D254" s="408"/>
      <c r="E254" s="409"/>
      <c r="F254" s="409"/>
      <c r="G254" s="409"/>
      <c r="H254" s="409"/>
      <c r="I254" s="409"/>
      <c r="J254" s="409"/>
      <c r="K254" s="409"/>
      <c r="L254" s="409"/>
      <c r="M254" s="409"/>
      <c r="N254" s="408"/>
      <c r="O254" s="408"/>
      <c r="P254" s="408"/>
      <c r="Q254" s="408"/>
    </row>
  </sheetData>
  <mergeCells count="8">
    <mergeCell ref="E108:F108"/>
    <mergeCell ref="E112:F112"/>
    <mergeCell ref="I112:J112"/>
    <mergeCell ref="G106:H106"/>
    <mergeCell ref="I11:J11"/>
    <mergeCell ref="I12:J14"/>
    <mergeCell ref="E17:E18"/>
    <mergeCell ref="F17:F1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2018-08-08T13:14:51Z</dcterms:modified>
</cp:coreProperties>
</file>