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EW -2016\2019\Lili_Otcheti\MOEW_31 12 2018_za oditen doklad\"/>
    </mc:Choice>
  </mc:AlternateContent>
  <bookViews>
    <workbookView xWindow="0" yWindow="0" windowWidth="21600" windowHeight="9645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I66" i="1" s="1"/>
  <c r="H78" i="1"/>
  <c r="G78" i="1"/>
  <c r="F78" i="1" s="1"/>
  <c r="F77" i="1" s="1"/>
  <c r="E78" i="1"/>
  <c r="E77" i="1" s="1"/>
  <c r="M77" i="1"/>
  <c r="L77" i="1"/>
  <c r="K77" i="1"/>
  <c r="J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F69" i="1"/>
  <c r="E69" i="1"/>
  <c r="M68" i="1"/>
  <c r="K68" i="1"/>
  <c r="I68" i="1"/>
  <c r="G68" i="1"/>
  <c r="E68" i="1"/>
  <c r="F67" i="1"/>
  <c r="M66" i="1"/>
  <c r="K66" i="1"/>
  <c r="J63" i="1"/>
  <c r="I63" i="1"/>
  <c r="H63" i="1"/>
  <c r="G63" i="1"/>
  <c r="F63" i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E57" i="1"/>
  <c r="M56" i="1"/>
  <c r="L56" i="1"/>
  <c r="K56" i="1"/>
  <c r="J56" i="1"/>
  <c r="H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J38" i="1" s="1"/>
  <c r="J64" i="1" s="1"/>
  <c r="I39" i="1"/>
  <c r="H39" i="1"/>
  <c r="H38" i="1" s="1"/>
  <c r="G39" i="1"/>
  <c r="F39" i="1"/>
  <c r="F38" i="1" s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M25" i="1"/>
  <c r="L25" i="1"/>
  <c r="K25" i="1"/>
  <c r="J25" i="1"/>
  <c r="H25" i="1"/>
  <c r="F24" i="1"/>
  <c r="J23" i="1"/>
  <c r="I23" i="1"/>
  <c r="I22" i="1" s="1"/>
  <c r="I64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J105" i="1" l="1"/>
  <c r="J65" i="1"/>
  <c r="H105" i="1"/>
  <c r="H65" i="1"/>
  <c r="F23" i="1"/>
  <c r="I105" i="1"/>
  <c r="I65" i="1"/>
  <c r="F26" i="1"/>
  <c r="F25" i="1" s="1"/>
  <c r="G25" i="1"/>
  <c r="G22" i="1" s="1"/>
  <c r="G64" i="1" s="1"/>
  <c r="F57" i="1"/>
  <c r="F56" i="1" s="1"/>
  <c r="G56" i="1"/>
  <c r="E22" i="1"/>
  <c r="E25" i="1"/>
  <c r="E56" i="1"/>
  <c r="F68" i="1"/>
  <c r="E66" i="1"/>
  <c r="F86" i="1"/>
  <c r="G77" i="1"/>
  <c r="G66" i="1" s="1"/>
  <c r="G86" i="1"/>
  <c r="G105" i="1" l="1"/>
  <c r="G65" i="1"/>
  <c r="E64" i="1"/>
  <c r="F22" i="1"/>
  <c r="F64" i="1" s="1"/>
  <c r="F66" i="1"/>
  <c r="E105" i="1" l="1"/>
  <c r="E65" i="1"/>
  <c r="F105" i="1"/>
  <c r="F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<sst xmlns="http://schemas.openxmlformats.org/spreadsheetml/2006/main" count="247" uniqueCount="175">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</sst>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EW%20-2016/2019/Lili_Otcheti/B3_2018_04_19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околната среда и водите</v>
          </cell>
          <cell r="F9">
            <v>43465</v>
          </cell>
          <cell r="H9">
            <v>697371</v>
          </cell>
          <cell r="I9">
            <v>19000000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29824479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-80140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203635716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-233380055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 Таланова</v>
          </cell>
        </row>
        <row r="605">
          <cell r="D605" t="str">
            <v>Ирена Кръстева</v>
          </cell>
          <cell r="G605" t="str">
            <v>Адриана Василева</v>
          </cell>
        </row>
        <row r="607">
          <cell r="B607">
            <v>43503</v>
          </cell>
          <cell r="E607">
            <v>2</v>
          </cell>
          <cell r="F607">
            <v>9406028</v>
          </cell>
          <cell r="H607" t="str">
            <v>ikrasteva@moew.government.bg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противодействие на корупцията и за отнемане на незаконно придобитото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„Научно-производствен център“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околната среда и водите</v>
      </c>
      <c r="C11" s="22"/>
      <c r="D11" s="22"/>
      <c r="E11" s="23" t="s">
        <v>0</v>
      </c>
      <c r="F11" s="24">
        <f>[1]OTCHET!F9</f>
        <v>43465</v>
      </c>
      <c r="G11" s="25" t="s">
        <v>1</v>
      </c>
      <c r="H11" s="26">
        <f>+[1]OTCHET!H9</f>
        <v>697371</v>
      </c>
      <c r="I11" s="27">
        <f>+[1]OTCHET!I9</f>
        <v>19000000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околната среда и водите</v>
      </c>
      <c r="C13" s="33"/>
      <c r="D13" s="33"/>
      <c r="E13" s="38" t="str">
        <f>+[1]OTCHET!E12</f>
        <v>код по ЕБК:</v>
      </c>
      <c r="F13" s="39" t="str">
        <f>+[1]OTCHET!F12</f>
        <v>1900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29824479</v>
      </c>
      <c r="G86" s="318">
        <f t="shared" ref="G86:M86" si="11">+G87+G88</f>
        <v>29824479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29824479</v>
      </c>
      <c r="G88" s="391">
        <f>+[1]OTCHET!G523+[1]OTCHET!G526+[1]OTCHET!G546</f>
        <v>29824479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-80140</v>
      </c>
      <c r="G91" s="177">
        <f>+[1]OTCHET!G575+[1]OTCHET!G576+[1]OTCHET!G577+[1]OTCHET!G578+[1]OTCHET!G579+[1]OTCHET!G580+[1]OTCHET!G581</f>
        <v>-80140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203635716</v>
      </c>
      <c r="G93" s="177">
        <f>+[1]OTCHET!G589+[1]OTCHET!G590</f>
        <v>203635716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-233380055</v>
      </c>
      <c r="G94" s="177">
        <f>+[1]OTCHET!G591+[1]OTCHET!G592</f>
        <v>-233380055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ikrasteva@moew.government.bg</v>
      </c>
      <c r="C107" s="429"/>
      <c r="D107" s="429"/>
      <c r="E107" s="434"/>
      <c r="F107" s="19"/>
      <c r="G107" s="435">
        <f>+[1]OTCHET!E607</f>
        <v>2</v>
      </c>
      <c r="H107" s="435">
        <f>+[1]OTCHET!F607</f>
        <v>9406028</v>
      </c>
      <c r="I107" s="436"/>
      <c r="J107" s="437">
        <f>+[1]OTCHET!B607</f>
        <v>43503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Ирена Кръстева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 Таланова</v>
      </c>
      <c r="F114" s="448"/>
      <c r="G114" s="453"/>
      <c r="H114" s="3"/>
      <c r="I114" s="448" t="str">
        <f>+[1]OTCHET!G605</f>
        <v>Адриана Василева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DStankulova</dc:creator>
  <cp:lastModifiedBy>DStankulova</cp:lastModifiedBy>
  <dcterms:created xsi:type="dcterms:W3CDTF">2019-09-10T07:54:53Z</dcterms:created>
  <dcterms:modified xsi:type="dcterms:W3CDTF">2019-09-10T07:55:11Z</dcterms:modified>
</cp:coreProperties>
</file>