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EW -2016\2019\Lili_Otcheti\MOEW_31 12 2018_za oditen doklad\"/>
    </mc:Choice>
  </mc:AlternateContent>
  <bookViews>
    <workbookView xWindow="0" yWindow="0" windowWidth="21600" windowHeight="9645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G95" i="1"/>
  <c r="F95" i="1"/>
  <c r="E9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J86" i="1" s="1"/>
  <c r="I87" i="1"/>
  <c r="H87" i="1"/>
  <c r="H86" i="1" s="1"/>
  <c r="G87" i="1"/>
  <c r="F87" i="1"/>
  <c r="F86" i="1" s="1"/>
  <c r="E87" i="1"/>
  <c r="M86" i="1"/>
  <c r="L86" i="1"/>
  <c r="K86" i="1"/>
  <c r="I86" i="1"/>
  <c r="G86" i="1"/>
  <c r="E86" i="1"/>
  <c r="J85" i="1"/>
  <c r="I85" i="1"/>
  <c r="H85" i="1"/>
  <c r="G85" i="1"/>
  <c r="F85" i="1" s="1"/>
  <c r="E85" i="1"/>
  <c r="J84" i="1"/>
  <c r="I84" i="1"/>
  <c r="H84" i="1"/>
  <c r="G84" i="1"/>
  <c r="F84" i="1" s="1"/>
  <c r="E84" i="1"/>
  <c r="J83" i="1"/>
  <c r="I83" i="1"/>
  <c r="H83" i="1"/>
  <c r="G83" i="1"/>
  <c r="F83" i="1" s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/>
  <c r="E80" i="1"/>
  <c r="J79" i="1"/>
  <c r="I79" i="1"/>
  <c r="H79" i="1"/>
  <c r="G79" i="1"/>
  <c r="F79" i="1"/>
  <c r="E79" i="1"/>
  <c r="J78" i="1"/>
  <c r="J77" i="1" s="1"/>
  <c r="J66" i="1" s="1"/>
  <c r="I78" i="1"/>
  <c r="H78" i="1"/>
  <c r="H77" i="1" s="1"/>
  <c r="H66" i="1" s="1"/>
  <c r="G78" i="1"/>
  <c r="F78" i="1"/>
  <c r="F77" i="1" s="1"/>
  <c r="E78" i="1"/>
  <c r="M77" i="1"/>
  <c r="L77" i="1"/>
  <c r="K77" i="1"/>
  <c r="I77" i="1"/>
  <c r="G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 s="1"/>
  <c r="F68" i="1" s="1"/>
  <c r="F66" i="1" s="1"/>
  <c r="E69" i="1"/>
  <c r="E68" i="1" s="1"/>
  <c r="E66" i="1" s="1"/>
  <c r="M68" i="1"/>
  <c r="L68" i="1"/>
  <c r="K68" i="1"/>
  <c r="J68" i="1"/>
  <c r="I68" i="1"/>
  <c r="H68" i="1"/>
  <c r="F67" i="1"/>
  <c r="M66" i="1"/>
  <c r="L66" i="1"/>
  <c r="K66" i="1"/>
  <c r="I66" i="1"/>
  <c r="J63" i="1"/>
  <c r="I63" i="1"/>
  <c r="H63" i="1"/>
  <c r="G63" i="1"/>
  <c r="F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H57" i="1"/>
  <c r="G57" i="1"/>
  <c r="F57" i="1" s="1"/>
  <c r="F56" i="1" s="1"/>
  <c r="E57" i="1"/>
  <c r="E56" i="1" s="1"/>
  <c r="M56" i="1"/>
  <c r="L56" i="1"/>
  <c r="K56" i="1"/>
  <c r="J56" i="1"/>
  <c r="I56" i="1"/>
  <c r="H56" i="1"/>
  <c r="G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F39" i="1" s="1"/>
  <c r="F38" i="1" s="1"/>
  <c r="E40" i="1"/>
  <c r="J39" i="1"/>
  <c r="I39" i="1"/>
  <c r="H39" i="1"/>
  <c r="G39" i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/>
  <c r="E32" i="1"/>
  <c r="J31" i="1"/>
  <c r="I31" i="1"/>
  <c r="H31" i="1"/>
  <c r="G31" i="1"/>
  <c r="F31" i="1" s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 s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I22" i="1"/>
  <c r="I64" i="1" s="1"/>
  <c r="H22" i="1"/>
  <c r="H64" i="1" s="1"/>
  <c r="G22" i="1"/>
  <c r="G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E105" i="1" l="1"/>
  <c r="E65" i="1"/>
  <c r="H105" i="1"/>
  <c r="H65" i="1"/>
  <c r="J105" i="1"/>
  <c r="J65" i="1"/>
  <c r="F25" i="1"/>
  <c r="F22" i="1" s="1"/>
  <c r="F64" i="1" s="1"/>
  <c r="I105" i="1"/>
  <c r="I65" i="1"/>
  <c r="G68" i="1"/>
  <c r="G66" i="1" s="1"/>
  <c r="G65" i="1" s="1"/>
  <c r="G105" i="1" l="1"/>
  <c r="F105" i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<sst xmlns="http://schemas.openxmlformats.org/spreadsheetml/2006/main" count="247" uniqueCount="175">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</sst>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EW%20-2016/2019/Lili_Otcheti/B3_2018_04_19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43465</v>
          </cell>
          <cell r="H9">
            <v>697371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135437</v>
          </cell>
          <cell r="H188">
            <v>0</v>
          </cell>
          <cell r="I188">
            <v>0</v>
          </cell>
          <cell r="J188">
            <v>17678</v>
          </cell>
        </row>
        <row r="191">
          <cell r="E191">
            <v>0</v>
          </cell>
          <cell r="G191">
            <v>24645</v>
          </cell>
          <cell r="H191">
            <v>0</v>
          </cell>
          <cell r="I191">
            <v>0</v>
          </cell>
          <cell r="J191">
            <v>4535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30741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22191</v>
          </cell>
          <cell r="H206">
            <v>0</v>
          </cell>
          <cell r="I206">
            <v>4674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341374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199402</v>
          </cell>
          <cell r="H398">
            <v>0</v>
          </cell>
          <cell r="I398">
            <v>1882</v>
          </cell>
          <cell r="J398">
            <v>0</v>
          </cell>
        </row>
        <row r="401">
          <cell r="E401">
            <v>0</v>
          </cell>
          <cell r="G401">
            <v>-887276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1211521</v>
          </cell>
          <cell r="H526">
            <v>0</v>
          </cell>
          <cell r="I526">
            <v>2792</v>
          </cell>
          <cell r="J526">
            <v>52954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 ТАЛАНОВА</v>
          </cell>
        </row>
        <row r="605">
          <cell r="D605" t="str">
            <v>ЛИЛИЯ ПАУНОВА</v>
          </cell>
          <cell r="G605" t="str">
            <v>АДРИАНА ВАСИЛЕВА</v>
          </cell>
        </row>
        <row r="607">
          <cell r="B607" t="str">
            <v>14.02.2019 г.</v>
          </cell>
          <cell r="E607" t="str">
            <v>02/940 63 15</v>
          </cell>
          <cell r="H607" t="str">
            <v>lpaunova@moew.government.bg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противодействие на корупцията и за отнемане на незаконно придобитото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„Научно-производствен център“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H30" sqref="H3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ОКОЛНАТА СРЕДА И ВОДИТЕ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697371</v>
      </c>
      <c r="I11" s="27">
        <f>+[1]OTCHET!I9</f>
        <v>19000000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околната среда и водите</v>
      </c>
      <c r="C13" s="33"/>
      <c r="D13" s="33"/>
      <c r="E13" s="38" t="str">
        <f>+[1]OTCHET!E12</f>
        <v>код по ЕБК:</v>
      </c>
      <c r="F13" s="39" t="str">
        <f>+[1]OTCHET!F12</f>
        <v>1900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581275</v>
      </c>
      <c r="G38" s="218">
        <f t="shared" si="3"/>
        <v>523647</v>
      </c>
      <c r="H38" s="219">
        <f t="shared" si="3"/>
        <v>0</v>
      </c>
      <c r="I38" s="219">
        <f t="shared" si="3"/>
        <v>4674</v>
      </c>
      <c r="J38" s="220">
        <f t="shared" si="3"/>
        <v>52954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213036</v>
      </c>
      <c r="G39" s="230">
        <f t="shared" si="4"/>
        <v>160082</v>
      </c>
      <c r="H39" s="231">
        <f t="shared" si="4"/>
        <v>0</v>
      </c>
      <c r="I39" s="231">
        <f t="shared" si="4"/>
        <v>0</v>
      </c>
      <c r="J39" s="232">
        <f t="shared" si="4"/>
        <v>52954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153115</v>
      </c>
      <c r="G40" s="238">
        <f>[1]OTCHET!G188</f>
        <v>135437</v>
      </c>
      <c r="H40" s="239">
        <f>[1]OTCHET!H188</f>
        <v>0</v>
      </c>
      <c r="I40" s="239">
        <f>[1]OTCHET!I188</f>
        <v>0</v>
      </c>
      <c r="J40" s="240">
        <f>[1]OTCHET!J188</f>
        <v>17678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29180</v>
      </c>
      <c r="G41" s="246">
        <f>[1]OTCHET!G191</f>
        <v>24645</v>
      </c>
      <c r="H41" s="247">
        <f>[1]OTCHET!H191</f>
        <v>0</v>
      </c>
      <c r="I41" s="247">
        <f>[1]OTCHET!I191</f>
        <v>0</v>
      </c>
      <c r="J41" s="248">
        <f>[1]OTCHET!J191</f>
        <v>4535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30741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30741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26865</v>
      </c>
      <c r="G43" s="259">
        <f>+[1]OTCHET!G206+[1]OTCHET!G224+[1]OTCHET!G273</f>
        <v>22191</v>
      </c>
      <c r="H43" s="260">
        <f>+[1]OTCHET!H206+[1]OTCHET!H224+[1]OTCHET!H273</f>
        <v>0</v>
      </c>
      <c r="I43" s="260">
        <f>+[1]OTCHET!I206+[1]OTCHET!I224+[1]OTCHET!I273</f>
        <v>4674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341374</v>
      </c>
      <c r="G51" s="129">
        <f>+[1]OTCHET!G274</f>
        <v>341374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-685992</v>
      </c>
      <c r="G56" s="302">
        <f t="shared" si="5"/>
        <v>-687874</v>
      </c>
      <c r="H56" s="303">
        <f t="shared" si="5"/>
        <v>0</v>
      </c>
      <c r="I56" s="304">
        <f t="shared" si="5"/>
        <v>1882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-685992</v>
      </c>
      <c r="G58" s="313">
        <f>+[1]OTCHET!G385+[1]OTCHET!G393+[1]OTCHET!G398+[1]OTCHET!G401+[1]OTCHET!G404+[1]OTCHET!G407+[1]OTCHET!G408+[1]OTCHET!G411+[1]OTCHET!G424+[1]OTCHET!G425+[1]OTCHET!G426+[1]OTCHET!G427+[1]OTCHET!G428</f>
        <v>-687874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1882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-1267267</v>
      </c>
      <c r="G64" s="345">
        <f t="shared" si="6"/>
        <v>-1211521</v>
      </c>
      <c r="H64" s="346">
        <f t="shared" si="6"/>
        <v>0</v>
      </c>
      <c r="I64" s="346">
        <f t="shared" si="6"/>
        <v>-2792</v>
      </c>
      <c r="J64" s="347">
        <f t="shared" si="6"/>
        <v>-52954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1267267</v>
      </c>
      <c r="G66" s="357">
        <f t="shared" ref="G66:L66" si="8">SUM(+G68+G76+G77+G84+G85+G86+G89+G90+G91+G92+G93+G94+G95)</f>
        <v>1211521</v>
      </c>
      <c r="H66" s="358">
        <f>SUM(+H68+H76+H77+H84+H85+H86+H89+H90+H91+H92+H93+H94+H95)</f>
        <v>0</v>
      </c>
      <c r="I66" s="358">
        <f>SUM(+I68+I76+I77+I84+I85+I86+I89+I90+I91+I92+I93+I94+I95)</f>
        <v>2792</v>
      </c>
      <c r="J66" s="359">
        <f>SUM(+J68+J76+J77+J84+J85+J86+J89+J90+J91+J92+J93+J94+J95)</f>
        <v>52954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1267267</v>
      </c>
      <c r="G86" s="318">
        <f t="shared" ref="G86:M86" si="11">+G87+G88</f>
        <v>1211521</v>
      </c>
      <c r="H86" s="319">
        <f>+H87+H88</f>
        <v>0</v>
      </c>
      <c r="I86" s="319">
        <f>+I87+I88</f>
        <v>2792</v>
      </c>
      <c r="J86" s="320">
        <f>+J87+J88</f>
        <v>52954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1267267</v>
      </c>
      <c r="G88" s="391">
        <f>+[1]OTCHET!G523+[1]OTCHET!G526+[1]OTCHET!G546</f>
        <v>1211521</v>
      </c>
      <c r="H88" s="392">
        <f>+[1]OTCHET!H523+[1]OTCHET!H526+[1]OTCHET!H546</f>
        <v>0</v>
      </c>
      <c r="I88" s="392">
        <f>+[1]OTCHET!I523+[1]OTCHET!I526+[1]OTCHET!I546</f>
        <v>2792</v>
      </c>
      <c r="J88" s="393">
        <f>+[1]OTCHET!J523+[1]OTCHET!J526+[1]OTCHET!J546</f>
        <v>52954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lpaunova@moew.government.bg</v>
      </c>
      <c r="C107" s="429"/>
      <c r="D107" s="429"/>
      <c r="E107" s="434"/>
      <c r="F107" s="19"/>
      <c r="G107" s="435" t="str">
        <f>+[1]OTCHET!E607</f>
        <v>02/940 63 15</v>
      </c>
      <c r="H107" s="435">
        <f>+[1]OTCHET!F607</f>
        <v>0</v>
      </c>
      <c r="I107" s="436"/>
      <c r="J107" s="437" t="str">
        <f>+[1]OTCHET!B607</f>
        <v>14.02.2019 г.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ЛИЛИЯ ПАУНОВА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 ТАЛАНОВА</v>
      </c>
      <c r="F114" s="448"/>
      <c r="G114" s="453"/>
      <c r="H114" s="3"/>
      <c r="I114" s="448" t="str">
        <f>+[1]OTCHET!G605</f>
        <v>АДРИАНА ВАСИЛЕВА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DStankulova</dc:creator>
  <cp:lastModifiedBy>DStankulova</cp:lastModifiedBy>
  <dcterms:created xsi:type="dcterms:W3CDTF">2019-09-10T07:49:27Z</dcterms:created>
  <dcterms:modified xsi:type="dcterms:W3CDTF">2019-09-10T07:49:55Z</dcterms:modified>
</cp:coreProperties>
</file>