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135" windowHeight="7650" activeTab="1"/>
  </bookViews>
  <sheets>
    <sheet name="ПреливниксъсСвоб. обембезКлапи" sheetId="5" r:id="rId1"/>
    <sheet name="ПреливниксъсСвоб.обемкКлапи" sheetId="4" r:id="rId2"/>
    <sheet name="Sheet1" sheetId="1" r:id="rId3"/>
    <sheet name="Sheet2" sheetId="2" r:id="rId4"/>
    <sheet name="Sheet3" sheetId="3" r:id="rId5"/>
  </sheets>
  <externalReferences>
    <externalReference r:id="rId6"/>
  </externalReferences>
  <calcPr calcId="124519"/>
</workbook>
</file>

<file path=xl/calcChain.xml><?xml version="1.0" encoding="utf-8"?>
<calcChain xmlns="http://schemas.openxmlformats.org/spreadsheetml/2006/main">
  <c r="E31" i="4"/>
  <c r="D31"/>
  <c r="G24"/>
  <c r="F25"/>
  <c r="F21"/>
  <c r="BR24"/>
  <c r="F39"/>
  <c r="G39" s="1"/>
  <c r="H39" s="1"/>
  <c r="I39" s="1"/>
  <c r="J39" s="1"/>
  <c r="K39" s="1"/>
  <c r="L39" s="1"/>
  <c r="M39" s="1"/>
  <c r="N39" s="1"/>
  <c r="O39" s="1"/>
  <c r="P39" s="1"/>
  <c r="Q39" s="1"/>
  <c r="R39" s="1"/>
  <c r="S39" s="1"/>
  <c r="T39" s="1"/>
  <c r="U39" s="1"/>
  <c r="V39" s="1"/>
  <c r="W39" s="1"/>
  <c r="X39" s="1"/>
  <c r="Y39" s="1"/>
  <c r="Z39" s="1"/>
  <c r="AA39" s="1"/>
  <c r="AB39" s="1"/>
  <c r="AC39" s="1"/>
  <c r="AD39" s="1"/>
  <c r="AE39" s="1"/>
  <c r="AF39" s="1"/>
  <c r="AG39" s="1"/>
  <c r="AH39" s="1"/>
  <c r="AI39" s="1"/>
  <c r="AJ39" s="1"/>
  <c r="AK39" s="1"/>
  <c r="AL39" s="1"/>
  <c r="AM39" s="1"/>
  <c r="AN39" s="1"/>
  <c r="AO39" s="1"/>
  <c r="AP39" s="1"/>
  <c r="AQ39" s="1"/>
  <c r="AR39" s="1"/>
  <c r="AS39" s="1"/>
  <c r="AT39" s="1"/>
  <c r="AU39" s="1"/>
  <c r="AV39" s="1"/>
  <c r="AW39" s="1"/>
  <c r="AX39" s="1"/>
  <c r="AY39" s="1"/>
  <c r="AZ39" s="1"/>
  <c r="BA39" s="1"/>
  <c r="BB39" s="1"/>
  <c r="BC39" s="1"/>
  <c r="BD39" s="1"/>
  <c r="BE39" s="1"/>
  <c r="BF39" s="1"/>
  <c r="BG39" s="1"/>
  <c r="BH39" s="1"/>
  <c r="BI39" s="1"/>
  <c r="BJ39" s="1"/>
  <c r="BK39" s="1"/>
  <c r="BL39" s="1"/>
  <c r="BM39" s="1"/>
  <c r="BN39" s="1"/>
  <c r="BO39" s="1"/>
  <c r="BP39" s="1"/>
  <c r="BQ39" s="1"/>
  <c r="BR39" s="1"/>
  <c r="F35"/>
  <c r="G35" s="1"/>
  <c r="H35" s="1"/>
  <c r="I35" s="1"/>
  <c r="J35" s="1"/>
  <c r="K35" s="1"/>
  <c r="L35" s="1"/>
  <c r="M35" s="1"/>
  <c r="N35" s="1"/>
  <c r="O35" s="1"/>
  <c r="P35" s="1"/>
  <c r="Q35" s="1"/>
  <c r="R35" s="1"/>
  <c r="S35" s="1"/>
  <c r="T35" s="1"/>
  <c r="U35" s="1"/>
  <c r="V35" s="1"/>
  <c r="W35" s="1"/>
  <c r="X35" s="1"/>
  <c r="Y35" s="1"/>
  <c r="Z35" s="1"/>
  <c r="AA35" s="1"/>
  <c r="AB35" s="1"/>
  <c r="AC35" s="1"/>
  <c r="AD35" s="1"/>
  <c r="AE35" s="1"/>
  <c r="AF35" s="1"/>
  <c r="AG35" s="1"/>
  <c r="AH35" s="1"/>
  <c r="AI35" s="1"/>
  <c r="AJ35" s="1"/>
  <c r="AK35" s="1"/>
  <c r="AL35" s="1"/>
  <c r="AM35" s="1"/>
  <c r="AN35" s="1"/>
  <c r="AO35" s="1"/>
  <c r="AP35" s="1"/>
  <c r="AQ35" s="1"/>
  <c r="AR35" s="1"/>
  <c r="AS35" s="1"/>
  <c r="AT35" s="1"/>
  <c r="AU35" s="1"/>
  <c r="AV35" s="1"/>
  <c r="AW35" s="1"/>
  <c r="AX35" s="1"/>
  <c r="AY35" s="1"/>
  <c r="AZ35" s="1"/>
  <c r="BA35" s="1"/>
  <c r="BB35" s="1"/>
  <c r="BC35" s="1"/>
  <c r="BD35" s="1"/>
  <c r="BE35" s="1"/>
  <c r="BF35" s="1"/>
  <c r="BG35" s="1"/>
  <c r="BH35" s="1"/>
  <c r="BI35" s="1"/>
  <c r="BJ35" s="1"/>
  <c r="BK35" s="1"/>
  <c r="BL35" s="1"/>
  <c r="BM35" s="1"/>
  <c r="BN35" s="1"/>
  <c r="BO35" s="1"/>
  <c r="BP35" s="1"/>
  <c r="BQ35" s="1"/>
  <c r="BR35" s="1"/>
  <c r="G34"/>
  <c r="H34" s="1"/>
  <c r="I34" s="1"/>
  <c r="J34" s="1"/>
  <c r="K34" s="1"/>
  <c r="L34" s="1"/>
  <c r="M34" s="1"/>
  <c r="N34" s="1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AD34" s="1"/>
  <c r="AE34" s="1"/>
  <c r="AF34" s="1"/>
  <c r="AG34" s="1"/>
  <c r="AH34" s="1"/>
  <c r="AI34" s="1"/>
  <c r="AJ34" s="1"/>
  <c r="AK34" s="1"/>
  <c r="AL34" s="1"/>
  <c r="AM34" s="1"/>
  <c r="AN34" s="1"/>
  <c r="AO34" s="1"/>
  <c r="AP34" s="1"/>
  <c r="AQ34" s="1"/>
  <c r="AR34" s="1"/>
  <c r="AS34" s="1"/>
  <c r="AT34" s="1"/>
  <c r="AU34" s="1"/>
  <c r="AV34" s="1"/>
  <c r="AW34" s="1"/>
  <c r="AX34" s="1"/>
  <c r="AY34" s="1"/>
  <c r="AZ34" s="1"/>
  <c r="BA34" s="1"/>
  <c r="BB34" s="1"/>
  <c r="BC34" s="1"/>
  <c r="BD34" s="1"/>
  <c r="BE34" s="1"/>
  <c r="BF34" s="1"/>
  <c r="BG34" s="1"/>
  <c r="BH34" s="1"/>
  <c r="BI34" s="1"/>
  <c r="BJ34" s="1"/>
  <c r="BK34" s="1"/>
  <c r="BL34" s="1"/>
  <c r="BM34" s="1"/>
  <c r="BN34" s="1"/>
  <c r="BO34" s="1"/>
  <c r="BP34" s="1"/>
  <c r="BQ34" s="1"/>
  <c r="BR34" s="1"/>
  <c r="F34"/>
  <c r="G30"/>
  <c r="F30"/>
  <c r="F22"/>
  <c r="F23" s="1"/>
  <c r="G2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AD21" s="1"/>
  <c r="AE21" s="1"/>
  <c r="AF21" s="1"/>
  <c r="AG21" s="1"/>
  <c r="AH21" s="1"/>
  <c r="AI21" s="1"/>
  <c r="AJ21" s="1"/>
  <c r="AK21" s="1"/>
  <c r="AL21" s="1"/>
  <c r="AM21" s="1"/>
  <c r="AN21" s="1"/>
  <c r="AO21" s="1"/>
  <c r="AP21" s="1"/>
  <c r="AQ21" s="1"/>
  <c r="AR21" s="1"/>
  <c r="AS21" s="1"/>
  <c r="AT21" s="1"/>
  <c r="AU21" s="1"/>
  <c r="AV21" s="1"/>
  <c r="AW21" s="1"/>
  <c r="AX21" s="1"/>
  <c r="AY21" s="1"/>
  <c r="AZ21" s="1"/>
  <c r="BA21" s="1"/>
  <c r="BB21" s="1"/>
  <c r="BC21" s="1"/>
  <c r="BD21" s="1"/>
  <c r="BE21" s="1"/>
  <c r="BF21" s="1"/>
  <c r="BG21" s="1"/>
  <c r="BH21" s="1"/>
  <c r="BI21" s="1"/>
  <c r="BJ21" s="1"/>
  <c r="BK21" s="1"/>
  <c r="BL21" s="1"/>
  <c r="BM21" s="1"/>
  <c r="BN21" s="1"/>
  <c r="BO21" s="1"/>
  <c r="BP21" s="1"/>
  <c r="BQ21" s="1"/>
  <c r="BR21" s="1"/>
  <c r="G20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Y20" s="1"/>
  <c r="Z20" s="1"/>
  <c r="AA20" s="1"/>
  <c r="AB20" s="1"/>
  <c r="AC20" s="1"/>
  <c r="AD20" s="1"/>
  <c r="AE20" s="1"/>
  <c r="AF20" s="1"/>
  <c r="AG20" s="1"/>
  <c r="AH20" s="1"/>
  <c r="AI20" s="1"/>
  <c r="AJ20" s="1"/>
  <c r="AK20" s="1"/>
  <c r="AL20" s="1"/>
  <c r="AM20" s="1"/>
  <c r="AN20" s="1"/>
  <c r="AO20" s="1"/>
  <c r="AP20" s="1"/>
  <c r="AQ20" s="1"/>
  <c r="AR20" s="1"/>
  <c r="AS20" s="1"/>
  <c r="AT20" s="1"/>
  <c r="AU20" s="1"/>
  <c r="AV20" s="1"/>
  <c r="AW20" s="1"/>
  <c r="AX20" s="1"/>
  <c r="AY20" s="1"/>
  <c r="AZ20" s="1"/>
  <c r="BA20" s="1"/>
  <c r="BB20" s="1"/>
  <c r="BC20" s="1"/>
  <c r="BD20" s="1"/>
  <c r="BE20" s="1"/>
  <c r="BF20" s="1"/>
  <c r="BG20" s="1"/>
  <c r="BH20" s="1"/>
  <c r="BI20" s="1"/>
  <c r="BJ20" s="1"/>
  <c r="BK20" s="1"/>
  <c r="BL20" s="1"/>
  <c r="BM20" s="1"/>
  <c r="BN20" s="1"/>
  <c r="BO20" s="1"/>
  <c r="BP20" s="1"/>
  <c r="BQ20" s="1"/>
  <c r="BR20" s="1"/>
  <c r="F20"/>
  <c r="F19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Y19" s="1"/>
  <c r="Z19" s="1"/>
  <c r="AA19" s="1"/>
  <c r="AB19" s="1"/>
  <c r="AC19" s="1"/>
  <c r="AD19" s="1"/>
  <c r="AE19" s="1"/>
  <c r="AF19" s="1"/>
  <c r="AG19" s="1"/>
  <c r="AH19" s="1"/>
  <c r="AI19" s="1"/>
  <c r="AJ19" s="1"/>
  <c r="AK19" s="1"/>
  <c r="AL19" s="1"/>
  <c r="AM19" s="1"/>
  <c r="AN19" s="1"/>
  <c r="AO19" s="1"/>
  <c r="AP19" s="1"/>
  <c r="AQ19" s="1"/>
  <c r="AR19" s="1"/>
  <c r="AS19" s="1"/>
  <c r="AT19" s="1"/>
  <c r="AU19" s="1"/>
  <c r="AV19" s="1"/>
  <c r="AW19" s="1"/>
  <c r="AX19" s="1"/>
  <c r="AY19" s="1"/>
  <c r="AZ19" s="1"/>
  <c r="BA19" s="1"/>
  <c r="BB19" s="1"/>
  <c r="BC19" s="1"/>
  <c r="BD19" s="1"/>
  <c r="BE19" s="1"/>
  <c r="BF19" s="1"/>
  <c r="BG19" s="1"/>
  <c r="BH19" s="1"/>
  <c r="BI19" s="1"/>
  <c r="BJ19" s="1"/>
  <c r="BK19" s="1"/>
  <c r="BL19" s="1"/>
  <c r="BM19" s="1"/>
  <c r="BN19" s="1"/>
  <c r="BO19" s="1"/>
  <c r="BP19" s="1"/>
  <c r="BQ19" s="1"/>
  <c r="BR19" s="1"/>
  <c r="G18"/>
  <c r="H18" s="1"/>
  <c r="I18" s="1"/>
  <c r="J18" s="1"/>
  <c r="K18" s="1"/>
  <c r="L18" s="1"/>
  <c r="M18" s="1"/>
  <c r="N18" s="1"/>
  <c r="O18" s="1"/>
  <c r="P18" s="1"/>
  <c r="Q18" s="1"/>
  <c r="R18" s="1"/>
  <c r="S18" s="1"/>
  <c r="T18" s="1"/>
  <c r="U18" s="1"/>
  <c r="V18" s="1"/>
  <c r="W18" s="1"/>
  <c r="X18" s="1"/>
  <c r="Y18" s="1"/>
  <c r="Z18" s="1"/>
  <c r="AA18" s="1"/>
  <c r="AB18" s="1"/>
  <c r="AC18" s="1"/>
  <c r="AD18" s="1"/>
  <c r="AE18" s="1"/>
  <c r="AF18" s="1"/>
  <c r="AG18" s="1"/>
  <c r="AH18" s="1"/>
  <c r="AI18" s="1"/>
  <c r="AJ18" s="1"/>
  <c r="AK18" s="1"/>
  <c r="AL18" s="1"/>
  <c r="AM18" s="1"/>
  <c r="AN18" s="1"/>
  <c r="AO18" s="1"/>
  <c r="AP18" s="1"/>
  <c r="AQ18" s="1"/>
  <c r="AR18" s="1"/>
  <c r="AS18" s="1"/>
  <c r="AT18" s="1"/>
  <c r="AU18" s="1"/>
  <c r="AV18" s="1"/>
  <c r="AW18" s="1"/>
  <c r="AX18" s="1"/>
  <c r="AY18" s="1"/>
  <c r="AZ18" s="1"/>
  <c r="BA18" s="1"/>
  <c r="BB18" s="1"/>
  <c r="BC18" s="1"/>
  <c r="BD18" s="1"/>
  <c r="BE18" s="1"/>
  <c r="BF18" s="1"/>
  <c r="BG18" s="1"/>
  <c r="BH18" s="1"/>
  <c r="BI18" s="1"/>
  <c r="BJ18" s="1"/>
  <c r="BK18" s="1"/>
  <c r="BL18" s="1"/>
  <c r="BM18" s="1"/>
  <c r="BN18" s="1"/>
  <c r="BO18" s="1"/>
  <c r="BP18" s="1"/>
  <c r="BQ18" s="1"/>
  <c r="BR18" s="1"/>
  <c r="F18"/>
  <c r="F17" i="5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U17" s="1"/>
  <c r="V17" s="1"/>
  <c r="W17" s="1"/>
  <c r="X17" s="1"/>
  <c r="Y17" s="1"/>
  <c r="Z17" s="1"/>
  <c r="AA17" s="1"/>
  <c r="AB17" s="1"/>
  <c r="AC17" s="1"/>
  <c r="AD17" s="1"/>
  <c r="AE17" s="1"/>
  <c r="AF17" s="1"/>
  <c r="AG17" s="1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D19"/>
  <c r="E18" i="4"/>
  <c r="E40"/>
  <c r="E27"/>
  <c r="F30" i="5"/>
  <c r="G30" s="1"/>
  <c r="H30" s="1"/>
  <c r="I30" s="1"/>
  <c r="J30" s="1"/>
  <c r="K30" s="1"/>
  <c r="L30" s="1"/>
  <c r="M30" s="1"/>
  <c r="N30" s="1"/>
  <c r="O30" s="1"/>
  <c r="P30" s="1"/>
  <c r="Q30" s="1"/>
  <c r="R30" s="1"/>
  <c r="S30" s="1"/>
  <c r="T30" s="1"/>
  <c r="U30" s="1"/>
  <c r="V30" s="1"/>
  <c r="W30" s="1"/>
  <c r="X30" s="1"/>
  <c r="Y30" s="1"/>
  <c r="Z30" s="1"/>
  <c r="AA30" s="1"/>
  <c r="AB30" s="1"/>
  <c r="AC30" s="1"/>
  <c r="AD30" s="1"/>
  <c r="AE30" s="1"/>
  <c r="AF30" s="1"/>
  <c r="AG30" s="1"/>
  <c r="AH30" s="1"/>
  <c r="AI30" s="1"/>
  <c r="AJ30" s="1"/>
  <c r="AK30" s="1"/>
  <c r="AL30" s="1"/>
  <c r="AM30" s="1"/>
  <c r="AN30" s="1"/>
  <c r="AO30" s="1"/>
  <c r="AP30" s="1"/>
  <c r="AQ30" s="1"/>
  <c r="AR30" s="1"/>
  <c r="AS30" s="1"/>
  <c r="AT30" s="1"/>
  <c r="AU30" s="1"/>
  <c r="AV30" s="1"/>
  <c r="AW30" s="1"/>
  <c r="AX30" s="1"/>
  <c r="AY30" s="1"/>
  <c r="AZ30" s="1"/>
  <c r="BA30" s="1"/>
  <c r="BB30" s="1"/>
  <c r="BC30" s="1"/>
  <c r="BD30" s="1"/>
  <c r="BE30" s="1"/>
  <c r="BF30" s="1"/>
  <c r="BG30" s="1"/>
  <c r="BH30" s="1"/>
  <c r="BI30" s="1"/>
  <c r="BJ30" s="1"/>
  <c r="BK30" s="1"/>
  <c r="BL30" s="1"/>
  <c r="BM30" s="1"/>
  <c r="BN30" s="1"/>
  <c r="BO30" s="1"/>
  <c r="BP30" s="1"/>
  <c r="BQ30" s="1"/>
  <c r="BR30" s="1"/>
  <c r="BS30" s="1"/>
  <c r="E30"/>
  <c r="F29"/>
  <c r="G29" s="1"/>
  <c r="H29" s="1"/>
  <c r="I29" s="1"/>
  <c r="J29" s="1"/>
  <c r="K29" s="1"/>
  <c r="L29" s="1"/>
  <c r="M29" s="1"/>
  <c r="N29" s="1"/>
  <c r="O29" s="1"/>
  <c r="P29" s="1"/>
  <c r="Q29" s="1"/>
  <c r="R29" s="1"/>
  <c r="S29" s="1"/>
  <c r="T29" s="1"/>
  <c r="U29" s="1"/>
  <c r="V29" s="1"/>
  <c r="W29" s="1"/>
  <c r="X29" s="1"/>
  <c r="Y29" s="1"/>
  <c r="Z29" s="1"/>
  <c r="AA29" s="1"/>
  <c r="AB29" s="1"/>
  <c r="AC29" s="1"/>
  <c r="AD29" s="1"/>
  <c r="AE29" s="1"/>
  <c r="AF29" s="1"/>
  <c r="AG29" s="1"/>
  <c r="AH29" s="1"/>
  <c r="AI29" s="1"/>
  <c r="AJ29" s="1"/>
  <c r="AK29" s="1"/>
  <c r="AL29" s="1"/>
  <c r="AM29" s="1"/>
  <c r="AN29" s="1"/>
  <c r="AO29" s="1"/>
  <c r="AP29" s="1"/>
  <c r="AQ29" s="1"/>
  <c r="AR29" s="1"/>
  <c r="AS29" s="1"/>
  <c r="AT29" s="1"/>
  <c r="AU29" s="1"/>
  <c r="AV29" s="1"/>
  <c r="AW29" s="1"/>
  <c r="AX29" s="1"/>
  <c r="AY29" s="1"/>
  <c r="AZ29" s="1"/>
  <c r="BA29" s="1"/>
  <c r="BB29" s="1"/>
  <c r="BC29" s="1"/>
  <c r="BD29" s="1"/>
  <c r="BE29" s="1"/>
  <c r="BF29" s="1"/>
  <c r="BG29" s="1"/>
  <c r="BH29" s="1"/>
  <c r="BI29" s="1"/>
  <c r="BJ29" s="1"/>
  <c r="BK29" s="1"/>
  <c r="BL29" s="1"/>
  <c r="BM29" s="1"/>
  <c r="BN29" s="1"/>
  <c r="BO29" s="1"/>
  <c r="BP29" s="1"/>
  <c r="BQ29" s="1"/>
  <c r="BR29" s="1"/>
  <c r="BS29" s="1"/>
  <c r="E29"/>
  <c r="E26"/>
  <c r="D25"/>
  <c r="D27"/>
  <c r="D28" s="1"/>
  <c r="D31" s="1"/>
  <c r="E23"/>
  <c r="F23"/>
  <c r="G23" s="1"/>
  <c r="H23" s="1"/>
  <c r="I23" s="1"/>
  <c r="J23" s="1"/>
  <c r="K23" s="1"/>
  <c r="L23" s="1"/>
  <c r="M23" s="1"/>
  <c r="N23" s="1"/>
  <c r="O23" s="1"/>
  <c r="P23" s="1"/>
  <c r="Q23" s="1"/>
  <c r="R23" s="1"/>
  <c r="S23" s="1"/>
  <c r="T23" s="1"/>
  <c r="U23" s="1"/>
  <c r="V23" s="1"/>
  <c r="W23" s="1"/>
  <c r="X23" s="1"/>
  <c r="Y23" s="1"/>
  <c r="Z23" s="1"/>
  <c r="AA23" s="1"/>
  <c r="AB23" s="1"/>
  <c r="AC23" s="1"/>
  <c r="AD23" s="1"/>
  <c r="AE23" s="1"/>
  <c r="AF23" s="1"/>
  <c r="AG23" s="1"/>
  <c r="AH23" s="1"/>
  <c r="AI23" s="1"/>
  <c r="AJ23" s="1"/>
  <c r="AK23" s="1"/>
  <c r="AL23" s="1"/>
  <c r="AM23" s="1"/>
  <c r="AN23" s="1"/>
  <c r="AO23" s="1"/>
  <c r="AP23" s="1"/>
  <c r="AQ23" s="1"/>
  <c r="AR23" s="1"/>
  <c r="AS23" s="1"/>
  <c r="AT23" s="1"/>
  <c r="AU23" s="1"/>
  <c r="AV23" s="1"/>
  <c r="AW23" s="1"/>
  <c r="AX23" s="1"/>
  <c r="AY23" s="1"/>
  <c r="AZ23" s="1"/>
  <c r="BA23" s="1"/>
  <c r="BB23" s="1"/>
  <c r="BC23" s="1"/>
  <c r="BD23" s="1"/>
  <c r="BE23" s="1"/>
  <c r="BF23" s="1"/>
  <c r="BG23" s="1"/>
  <c r="BH23" s="1"/>
  <c r="BI23" s="1"/>
  <c r="BJ23" s="1"/>
  <c r="BK23" s="1"/>
  <c r="BL23" s="1"/>
  <c r="BM23" s="1"/>
  <c r="BN23" s="1"/>
  <c r="BO23" s="1"/>
  <c r="BP23" s="1"/>
  <c r="BQ23" s="1"/>
  <c r="BR23" s="1"/>
  <c r="BS23" s="1"/>
  <c r="E18"/>
  <c r="E17"/>
  <c r="E16"/>
  <c r="F16" s="1"/>
  <c r="G16" s="1"/>
  <c r="H16" s="1"/>
  <c r="I16" s="1"/>
  <c r="J16" s="1"/>
  <c r="K16" s="1"/>
  <c r="L16" s="1"/>
  <c r="M16" s="1"/>
  <c r="N16" s="1"/>
  <c r="O16" s="1"/>
  <c r="P16" s="1"/>
  <c r="Q16" s="1"/>
  <c r="R16" s="1"/>
  <c r="S16" s="1"/>
  <c r="T16" s="1"/>
  <c r="U16" s="1"/>
  <c r="V16" s="1"/>
  <c r="W16" s="1"/>
  <c r="X16" s="1"/>
  <c r="Y16" s="1"/>
  <c r="Z16" s="1"/>
  <c r="AA16" s="1"/>
  <c r="AB16" s="1"/>
  <c r="AC16" s="1"/>
  <c r="AD16" s="1"/>
  <c r="AE16" s="1"/>
  <c r="AF16" s="1"/>
  <c r="AG16" s="1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E15"/>
  <c r="F15" s="1"/>
  <c r="G15" s="1"/>
  <c r="H15" s="1"/>
  <c r="I15" s="1"/>
  <c r="J15" s="1"/>
  <c r="K15" s="1"/>
  <c r="L15" s="1"/>
  <c r="M15" s="1"/>
  <c r="N15" s="1"/>
  <c r="O15" s="1"/>
  <c r="P15" s="1"/>
  <c r="Q15" s="1"/>
  <c r="R15" s="1"/>
  <c r="S15" s="1"/>
  <c r="T15" s="1"/>
  <c r="U15" s="1"/>
  <c r="V15" s="1"/>
  <c r="W15" s="1"/>
  <c r="X15" s="1"/>
  <c r="Y15" s="1"/>
  <c r="Z15" s="1"/>
  <c r="AA15" s="1"/>
  <c r="AB15" s="1"/>
  <c r="AC15" s="1"/>
  <c r="AD15" s="1"/>
  <c r="AE15" s="1"/>
  <c r="AF15" s="1"/>
  <c r="AG15" s="1"/>
  <c r="AH15" s="1"/>
  <c r="AI15" s="1"/>
  <c r="AJ15" s="1"/>
  <c r="AK15" s="1"/>
  <c r="AL15" s="1"/>
  <c r="AM15" s="1"/>
  <c r="AN15" s="1"/>
  <c r="AO15" s="1"/>
  <c r="AP15" s="1"/>
  <c r="AQ15" s="1"/>
  <c r="AR15" s="1"/>
  <c r="AS15" s="1"/>
  <c r="AT15" s="1"/>
  <c r="AU15" s="1"/>
  <c r="AV15" s="1"/>
  <c r="AW15" s="1"/>
  <c r="AX15" s="1"/>
  <c r="AY15" s="1"/>
  <c r="AZ15" s="1"/>
  <c r="BA15" s="1"/>
  <c r="BB15" s="1"/>
  <c r="BC15" s="1"/>
  <c r="BD15" s="1"/>
  <c r="BE15" s="1"/>
  <c r="BF15" s="1"/>
  <c r="BG15" s="1"/>
  <c r="BH15" s="1"/>
  <c r="BI15" s="1"/>
  <c r="BJ15" s="1"/>
  <c r="BK15" s="1"/>
  <c r="BL15" s="1"/>
  <c r="BM15" s="1"/>
  <c r="BN15" s="1"/>
  <c r="BO15" s="1"/>
  <c r="BP15" s="1"/>
  <c r="BQ15" s="1"/>
  <c r="BR15" s="1"/>
  <c r="BS15" s="1"/>
  <c r="E14"/>
  <c r="F14" s="1"/>
  <c r="G14" s="1"/>
  <c r="H14" s="1"/>
  <c r="I14" s="1"/>
  <c r="J14" s="1"/>
  <c r="K14" s="1"/>
  <c r="L14" s="1"/>
  <c r="M14" s="1"/>
  <c r="N14" s="1"/>
  <c r="O14" s="1"/>
  <c r="P14" s="1"/>
  <c r="Q14" s="1"/>
  <c r="R14" s="1"/>
  <c r="S14" s="1"/>
  <c r="T14" s="1"/>
  <c r="U14" s="1"/>
  <c r="V14" s="1"/>
  <c r="W14" s="1"/>
  <c r="X14" s="1"/>
  <c r="Y14" s="1"/>
  <c r="Z14" s="1"/>
  <c r="AA14" s="1"/>
  <c r="AB14" s="1"/>
  <c r="AC14" s="1"/>
  <c r="AD14" s="1"/>
  <c r="AE14" s="1"/>
  <c r="AF14" s="1"/>
  <c r="AG14" s="1"/>
  <c r="AH14" s="1"/>
  <c r="AI14" s="1"/>
  <c r="AJ14" s="1"/>
  <c r="AK14" s="1"/>
  <c r="AL14" s="1"/>
  <c r="AM14" s="1"/>
  <c r="AN14" s="1"/>
  <c r="AO14" s="1"/>
  <c r="AP14" s="1"/>
  <c r="AQ14" s="1"/>
  <c r="AR14" s="1"/>
  <c r="AS14" s="1"/>
  <c r="AT14" s="1"/>
  <c r="AU14" s="1"/>
  <c r="AV14" s="1"/>
  <c r="AW14" s="1"/>
  <c r="AX14" s="1"/>
  <c r="AY14" s="1"/>
  <c r="AZ14" s="1"/>
  <c r="BA14" s="1"/>
  <c r="BB14" s="1"/>
  <c r="BC14" s="1"/>
  <c r="BD14" s="1"/>
  <c r="BE14" s="1"/>
  <c r="BF14" s="1"/>
  <c r="BG14" s="1"/>
  <c r="BH14" s="1"/>
  <c r="BI14" s="1"/>
  <c r="BJ14" s="1"/>
  <c r="BK14" s="1"/>
  <c r="BL14" s="1"/>
  <c r="BM14" s="1"/>
  <c r="BN14" s="1"/>
  <c r="BO14" s="1"/>
  <c r="BP14" s="1"/>
  <c r="BQ14" s="1"/>
  <c r="BR14" s="1"/>
  <c r="BS14" s="1"/>
  <c r="F40" i="4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E39"/>
  <c r="E35"/>
  <c r="E34"/>
  <c r="E30"/>
  <c r="D29"/>
  <c r="D23"/>
  <c r="E22"/>
  <c r="E21"/>
  <c r="E20"/>
  <c r="E19"/>
  <c r="D20" i="5"/>
  <c r="D21" s="1"/>
  <c r="D22" s="1"/>
  <c r="D32" s="1"/>
  <c r="E24" s="1"/>
  <c r="F26"/>
  <c r="D24" i="4"/>
  <c r="D25"/>
  <c r="D26" s="1"/>
  <c r="E23"/>
  <c r="D32"/>
  <c r="D36" s="1"/>
  <c r="D33"/>
  <c r="G26" i="5"/>
  <c r="H26" s="1"/>
  <c r="I26" s="1"/>
  <c r="J26" s="1"/>
  <c r="K26" s="1"/>
  <c r="L26" s="1"/>
  <c r="M26" s="1"/>
  <c r="N26" s="1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AK26" s="1"/>
  <c r="AL26" s="1"/>
  <c r="AM26" s="1"/>
  <c r="AN26" s="1"/>
  <c r="AO26" s="1"/>
  <c r="AP26" s="1"/>
  <c r="AQ26" s="1"/>
  <c r="AR26" s="1"/>
  <c r="AS26" s="1"/>
  <c r="AT26" s="1"/>
  <c r="AU26" s="1"/>
  <c r="AV26" s="1"/>
  <c r="AW26" s="1"/>
  <c r="AX26" s="1"/>
  <c r="AY26" s="1"/>
  <c r="AZ26" s="1"/>
  <c r="BA26" s="1"/>
  <c r="BB26" s="1"/>
  <c r="BC26" s="1"/>
  <c r="BD26" s="1"/>
  <c r="BE26" s="1"/>
  <c r="BF26" s="1"/>
  <c r="BG26" s="1"/>
  <c r="BH26" s="1"/>
  <c r="BI26" s="1"/>
  <c r="BJ26" s="1"/>
  <c r="BK26" s="1"/>
  <c r="BL26" s="1"/>
  <c r="BM26" s="1"/>
  <c r="BN26" s="1"/>
  <c r="BO26" s="1"/>
  <c r="BP26" s="1"/>
  <c r="BQ26" s="1"/>
  <c r="BR26" s="1"/>
  <c r="BS26" s="1"/>
  <c r="D37" i="4" l="1"/>
  <c r="D38" s="1"/>
  <c r="E28" s="1"/>
  <c r="G22"/>
  <c r="H30"/>
  <c r="BN17" i="5"/>
  <c r="BM22"/>
  <c r="E19"/>
  <c r="F18"/>
  <c r="E25"/>
  <c r="E27" s="1"/>
  <c r="E28" s="1"/>
  <c r="E31" s="1"/>
  <c r="E29" i="4"/>
  <c r="E24"/>
  <c r="E25" s="1"/>
  <c r="E26" s="1"/>
  <c r="F27" l="1"/>
  <c r="I30"/>
  <c r="F24"/>
  <c r="F26" s="1"/>
  <c r="G23"/>
  <c r="H22"/>
  <c r="G18" i="5"/>
  <c r="E20"/>
  <c r="F19"/>
  <c r="BO17"/>
  <c r="BN22"/>
  <c r="E21"/>
  <c r="E22" s="1"/>
  <c r="E32" s="1"/>
  <c r="F24" s="1"/>
  <c r="F25"/>
  <c r="F27" s="1"/>
  <c r="F28" s="1"/>
  <c r="F31" s="1"/>
  <c r="E32" i="4"/>
  <c r="E36" s="1"/>
  <c r="E37" s="1"/>
  <c r="E38" s="1"/>
  <c r="F28" s="1"/>
  <c r="E33"/>
  <c r="F29" l="1"/>
  <c r="J30"/>
  <c r="G25"/>
  <c r="G26" s="1"/>
  <c r="H23"/>
  <c r="I22"/>
  <c r="H18" i="5"/>
  <c r="F20"/>
  <c r="G19"/>
  <c r="BP17"/>
  <c r="BO22"/>
  <c r="F21"/>
  <c r="F22" s="1"/>
  <c r="F32" s="1"/>
  <c r="G24" s="1"/>
  <c r="F31" i="4" l="1"/>
  <c r="F33" s="1"/>
  <c r="H24"/>
  <c r="I23"/>
  <c r="J22"/>
  <c r="K30"/>
  <c r="G27"/>
  <c r="F32"/>
  <c r="F36" s="1"/>
  <c r="F37" s="1"/>
  <c r="F38" s="1"/>
  <c r="G28" s="1"/>
  <c r="H25"/>
  <c r="H26" s="1"/>
  <c r="G25" i="5"/>
  <c r="G27" s="1"/>
  <c r="G28" s="1"/>
  <c r="G31" s="1"/>
  <c r="I18"/>
  <c r="H19"/>
  <c r="G20"/>
  <c r="G21"/>
  <c r="G22" s="1"/>
  <c r="BQ17"/>
  <c r="BP22"/>
  <c r="L30" i="4" l="1"/>
  <c r="G29"/>
  <c r="G31" s="1"/>
  <c r="I24"/>
  <c r="J23"/>
  <c r="K22"/>
  <c r="I25"/>
  <c r="I26" s="1"/>
  <c r="BR17" i="5"/>
  <c r="BQ22"/>
  <c r="J18"/>
  <c r="I19"/>
  <c r="H20"/>
  <c r="G32"/>
  <c r="H24" s="1"/>
  <c r="H21"/>
  <c r="H22" s="1"/>
  <c r="H27" i="4" l="1"/>
  <c r="G33"/>
  <c r="G32"/>
  <c r="G36" s="1"/>
  <c r="G37" s="1"/>
  <c r="G38" s="1"/>
  <c r="H28" s="1"/>
  <c r="J24"/>
  <c r="K23"/>
  <c r="L22"/>
  <c r="M30"/>
  <c r="J25"/>
  <c r="J26" s="1"/>
  <c r="K18" i="5"/>
  <c r="J19"/>
  <c r="I20"/>
  <c r="BS17"/>
  <c r="BS22" s="1"/>
  <c r="BR22"/>
  <c r="H25"/>
  <c r="H27" s="1"/>
  <c r="H28" s="1"/>
  <c r="H31" s="1"/>
  <c r="H32" s="1"/>
  <c r="I24" s="1"/>
  <c r="I21"/>
  <c r="I22" s="1"/>
  <c r="H29" i="4" l="1"/>
  <c r="H31" s="1"/>
  <c r="N30"/>
  <c r="K24"/>
  <c r="L23"/>
  <c r="M22"/>
  <c r="K25"/>
  <c r="K26" s="1"/>
  <c r="I25" i="5"/>
  <c r="I27" s="1"/>
  <c r="I28" s="1"/>
  <c r="I31" s="1"/>
  <c r="L18"/>
  <c r="K19"/>
  <c r="J20"/>
  <c r="I32"/>
  <c r="J24" s="1"/>
  <c r="J21"/>
  <c r="J22" s="1"/>
  <c r="O30" i="4" l="1"/>
  <c r="L24"/>
  <c r="M23"/>
  <c r="N22"/>
  <c r="I27"/>
  <c r="H32"/>
  <c r="H36" s="1"/>
  <c r="H37" s="1"/>
  <c r="H38" s="1"/>
  <c r="I28" s="1"/>
  <c r="H33"/>
  <c r="L25"/>
  <c r="L26" s="1"/>
  <c r="J25" i="5"/>
  <c r="J27" s="1"/>
  <c r="J28" s="1"/>
  <c r="J31" s="1"/>
  <c r="J32" s="1"/>
  <c r="K24" s="1"/>
  <c r="L19"/>
  <c r="M18"/>
  <c r="K20"/>
  <c r="K21"/>
  <c r="K22" s="1"/>
  <c r="P30" i="4" l="1"/>
  <c r="I29"/>
  <c r="I31" s="1"/>
  <c r="M24"/>
  <c r="N23"/>
  <c r="O22"/>
  <c r="M25"/>
  <c r="M26" s="1"/>
  <c r="L24" i="5"/>
  <c r="K25"/>
  <c r="K27" s="1"/>
  <c r="K28" s="1"/>
  <c r="K31" s="1"/>
  <c r="K32" s="1"/>
  <c r="N18"/>
  <c r="L20"/>
  <c r="M19"/>
  <c r="L21"/>
  <c r="L22" s="1"/>
  <c r="J27" i="4" l="1"/>
  <c r="I33"/>
  <c r="I32"/>
  <c r="I36" s="1"/>
  <c r="I37" s="1"/>
  <c r="I38" s="1"/>
  <c r="J28" s="1"/>
  <c r="N24"/>
  <c r="O23"/>
  <c r="P22"/>
  <c r="Q30"/>
  <c r="N25"/>
  <c r="N26" s="1"/>
  <c r="O18" i="5"/>
  <c r="N19"/>
  <c r="M20"/>
  <c r="L25"/>
  <c r="L27" s="1"/>
  <c r="L28" s="1"/>
  <c r="L31" s="1"/>
  <c r="L32" s="1"/>
  <c r="M24" s="1"/>
  <c r="M21"/>
  <c r="M22" s="1"/>
  <c r="J29" i="4" l="1"/>
  <c r="J31" s="1"/>
  <c r="R30"/>
  <c r="O24"/>
  <c r="O25" s="1"/>
  <c r="O26" s="1"/>
  <c r="P23"/>
  <c r="Q22"/>
  <c r="M25" i="5"/>
  <c r="M27" s="1"/>
  <c r="M28" s="1"/>
  <c r="M31" s="1"/>
  <c r="M32" s="1"/>
  <c r="N24" s="1"/>
  <c r="P18"/>
  <c r="O19"/>
  <c r="N20"/>
  <c r="N21"/>
  <c r="N22" s="1"/>
  <c r="P24" i="4" l="1"/>
  <c r="Q23"/>
  <c r="R22"/>
  <c r="S30"/>
  <c r="K27"/>
  <c r="J33"/>
  <c r="J32"/>
  <c r="J36" s="1"/>
  <c r="J37" s="1"/>
  <c r="J38" s="1"/>
  <c r="K28" s="1"/>
  <c r="P25"/>
  <c r="P26" s="1"/>
  <c r="N25" i="5"/>
  <c r="N27" s="1"/>
  <c r="N28" s="1"/>
  <c r="N31" s="1"/>
  <c r="N32" s="1"/>
  <c r="O24" s="1"/>
  <c r="P19"/>
  <c r="Q18"/>
  <c r="O20"/>
  <c r="O21"/>
  <c r="O22" s="1"/>
  <c r="T30" i="4" l="1"/>
  <c r="K29"/>
  <c r="K31" s="1"/>
  <c r="Q24"/>
  <c r="Q25" s="1"/>
  <c r="Q26" s="1"/>
  <c r="R23"/>
  <c r="S22"/>
  <c r="O25" i="5"/>
  <c r="O27" s="1"/>
  <c r="O28" s="1"/>
  <c r="O31" s="1"/>
  <c r="O32" s="1"/>
  <c r="P24" s="1"/>
  <c r="R18"/>
  <c r="P20"/>
  <c r="P21" s="1"/>
  <c r="P22" s="1"/>
  <c r="Q19"/>
  <c r="L27" i="4" l="1"/>
  <c r="K33"/>
  <c r="K32"/>
  <c r="K36" s="1"/>
  <c r="K37" s="1"/>
  <c r="K38" s="1"/>
  <c r="L28" s="1"/>
  <c r="R24"/>
  <c r="S23"/>
  <c r="T22"/>
  <c r="U30"/>
  <c r="R25"/>
  <c r="R26" s="1"/>
  <c r="Q24" i="5"/>
  <c r="P25"/>
  <c r="P27" s="1"/>
  <c r="P28" s="1"/>
  <c r="P31" s="1"/>
  <c r="P32" s="1"/>
  <c r="S18"/>
  <c r="R19"/>
  <c r="Q20"/>
  <c r="Q21" s="1"/>
  <c r="Q22" s="1"/>
  <c r="S24" i="4" l="1"/>
  <c r="T23"/>
  <c r="U22"/>
  <c r="V30"/>
  <c r="L29"/>
  <c r="L31" s="1"/>
  <c r="S25"/>
  <c r="S26" s="1"/>
  <c r="T18" i="5"/>
  <c r="S19"/>
  <c r="R20"/>
  <c r="R21" s="1"/>
  <c r="R22" s="1"/>
  <c r="Q25"/>
  <c r="Q27" s="1"/>
  <c r="Q28" s="1"/>
  <c r="Q31" s="1"/>
  <c r="Q32" s="1"/>
  <c r="R24" s="1"/>
  <c r="M27" i="4" l="1"/>
  <c r="L33"/>
  <c r="L32"/>
  <c r="L36" s="1"/>
  <c r="L37" s="1"/>
  <c r="L38" s="1"/>
  <c r="M28" s="1"/>
  <c r="W30"/>
  <c r="T24"/>
  <c r="U23"/>
  <c r="V22"/>
  <c r="T25"/>
  <c r="T26" s="1"/>
  <c r="R25" i="5"/>
  <c r="R27" s="1"/>
  <c r="R28" s="1"/>
  <c r="R31" s="1"/>
  <c r="R32" s="1"/>
  <c r="S24" s="1"/>
  <c r="T19"/>
  <c r="U18"/>
  <c r="S20"/>
  <c r="S21"/>
  <c r="S22" s="1"/>
  <c r="U24" i="4" l="1"/>
  <c r="U25" s="1"/>
  <c r="U26" s="1"/>
  <c r="V23"/>
  <c r="W22"/>
  <c r="M29"/>
  <c r="M31" s="1"/>
  <c r="X30"/>
  <c r="S25" i="5"/>
  <c r="S27" s="1"/>
  <c r="S28" s="1"/>
  <c r="S31" s="1"/>
  <c r="S32" s="1"/>
  <c r="T24" s="1"/>
  <c r="V18"/>
  <c r="T20"/>
  <c r="T21" s="1"/>
  <c r="T22" s="1"/>
  <c r="U19"/>
  <c r="Y30" i="4" l="1"/>
  <c r="N27"/>
  <c r="M32"/>
  <c r="M36" s="1"/>
  <c r="M37" s="1"/>
  <c r="M38" s="1"/>
  <c r="N28" s="1"/>
  <c r="M33"/>
  <c r="V24"/>
  <c r="W23"/>
  <c r="X22"/>
  <c r="V25"/>
  <c r="V26" s="1"/>
  <c r="T25" i="5"/>
  <c r="T27" s="1"/>
  <c r="T28" s="1"/>
  <c r="T31" s="1"/>
  <c r="T32" s="1"/>
  <c r="U24" s="1"/>
  <c r="W18"/>
  <c r="U20"/>
  <c r="V19"/>
  <c r="U21"/>
  <c r="U22" s="1"/>
  <c r="W24" i="4" l="1"/>
  <c r="X23"/>
  <c r="Y22"/>
  <c r="N29"/>
  <c r="N31" s="1"/>
  <c r="Z30"/>
  <c r="W25"/>
  <c r="W26" s="1"/>
  <c r="U25" i="5"/>
  <c r="U27" s="1"/>
  <c r="U28" s="1"/>
  <c r="U31" s="1"/>
  <c r="U32" s="1"/>
  <c r="V24" s="1"/>
  <c r="X18"/>
  <c r="V20"/>
  <c r="W19"/>
  <c r="V21"/>
  <c r="V22" s="1"/>
  <c r="O27" i="4" l="1"/>
  <c r="N33"/>
  <c r="N32"/>
  <c r="N36" s="1"/>
  <c r="N37" s="1"/>
  <c r="N38" s="1"/>
  <c r="O28" s="1"/>
  <c r="X24"/>
  <c r="Y23"/>
  <c r="Z22"/>
  <c r="AA30"/>
  <c r="X25"/>
  <c r="X26" s="1"/>
  <c r="V25" i="5"/>
  <c r="V27" s="1"/>
  <c r="V28" s="1"/>
  <c r="V31" s="1"/>
  <c r="V32" s="1"/>
  <c r="W24" s="1"/>
  <c r="X19"/>
  <c r="Y18"/>
  <c r="W20"/>
  <c r="W21"/>
  <c r="W22" s="1"/>
  <c r="O29" i="4" l="1"/>
  <c r="O31" s="1"/>
  <c r="AB30"/>
  <c r="Y24"/>
  <c r="Y25" s="1"/>
  <c r="Y26" s="1"/>
  <c r="Z23"/>
  <c r="AA22"/>
  <c r="X24" i="5"/>
  <c r="W25"/>
  <c r="W27" s="1"/>
  <c r="W28" s="1"/>
  <c r="W31" s="1"/>
  <c r="W32" s="1"/>
  <c r="Z18"/>
  <c r="X20"/>
  <c r="Y19"/>
  <c r="X21"/>
  <c r="X22" s="1"/>
  <c r="Z24" i="4" l="1"/>
  <c r="AA23"/>
  <c r="AB22"/>
  <c r="AC30"/>
  <c r="P27"/>
  <c r="O33"/>
  <c r="O32"/>
  <c r="O36" s="1"/>
  <c r="O37" s="1"/>
  <c r="O38" s="1"/>
  <c r="P28" s="1"/>
  <c r="Z25"/>
  <c r="Z26" s="1"/>
  <c r="AA18" i="5"/>
  <c r="Z19"/>
  <c r="Y20"/>
  <c r="X25"/>
  <c r="X27" s="1"/>
  <c r="X28" s="1"/>
  <c r="X31" s="1"/>
  <c r="X32" s="1"/>
  <c r="Y24" s="1"/>
  <c r="Y21"/>
  <c r="Y22" s="1"/>
  <c r="AD30" i="4" l="1"/>
  <c r="P29"/>
  <c r="P31" s="1"/>
  <c r="AA24"/>
  <c r="AA25" s="1"/>
  <c r="AA26" s="1"/>
  <c r="AB23"/>
  <c r="AC22"/>
  <c r="Y25" i="5"/>
  <c r="Y27" s="1"/>
  <c r="Y28" s="1"/>
  <c r="Y31" s="1"/>
  <c r="Y32" s="1"/>
  <c r="Z24" s="1"/>
  <c r="AB18"/>
  <c r="AA19"/>
  <c r="Z20"/>
  <c r="Z21"/>
  <c r="Z22" s="1"/>
  <c r="AB24" i="4" l="1"/>
  <c r="AB25" s="1"/>
  <c r="AB26" s="1"/>
  <c r="AC23"/>
  <c r="AD22"/>
  <c r="Q27"/>
  <c r="P33"/>
  <c r="P32"/>
  <c r="P36" s="1"/>
  <c r="P37" s="1"/>
  <c r="P38" s="1"/>
  <c r="Q28" s="1"/>
  <c r="AE30"/>
  <c r="Z25" i="5"/>
  <c r="Z27" s="1"/>
  <c r="Z28" s="1"/>
  <c r="Z31" s="1"/>
  <c r="Z32" s="1"/>
  <c r="AA24" s="1"/>
  <c r="AB19"/>
  <c r="AC18"/>
  <c r="AA20"/>
  <c r="AA21"/>
  <c r="AA22" s="1"/>
  <c r="AF30" i="4" l="1"/>
  <c r="AC24"/>
  <c r="AD23"/>
  <c r="AE22"/>
  <c r="Q29"/>
  <c r="AC25"/>
  <c r="AC26" s="1"/>
  <c r="AB24" i="5"/>
  <c r="AA25"/>
  <c r="AA27" s="1"/>
  <c r="AA28" s="1"/>
  <c r="AA31" s="1"/>
  <c r="AA32" s="1"/>
  <c r="AD18"/>
  <c r="AC19"/>
  <c r="AB20"/>
  <c r="AB21" s="1"/>
  <c r="AB22" s="1"/>
  <c r="Q31" i="4" l="1"/>
  <c r="R27" s="1"/>
  <c r="Q33"/>
  <c r="Q32"/>
  <c r="Q36" s="1"/>
  <c r="Q37" s="1"/>
  <c r="Q38" s="1"/>
  <c r="R28" s="1"/>
  <c r="R29" s="1"/>
  <c r="AD24"/>
  <c r="AE23"/>
  <c r="AF22"/>
  <c r="AG30"/>
  <c r="AD25"/>
  <c r="AD26" s="1"/>
  <c r="AE18" i="5"/>
  <c r="AD19"/>
  <c r="AC20"/>
  <c r="AB25"/>
  <c r="AB27" s="1"/>
  <c r="AB28" s="1"/>
  <c r="AB31" s="1"/>
  <c r="AB32" s="1"/>
  <c r="AC24" s="1"/>
  <c r="AC21"/>
  <c r="AC22" s="1"/>
  <c r="R31" i="4" l="1"/>
  <c r="AH30"/>
  <c r="AE24"/>
  <c r="AF23"/>
  <c r="AG22"/>
  <c r="AE25"/>
  <c r="AE26" s="1"/>
  <c r="AC25" i="5"/>
  <c r="AC27" s="1"/>
  <c r="AC28" s="1"/>
  <c r="AC31" s="1"/>
  <c r="AC32" s="1"/>
  <c r="AD24" s="1"/>
  <c r="AF18"/>
  <c r="AE19"/>
  <c r="AD20"/>
  <c r="AD21"/>
  <c r="AD22" s="1"/>
  <c r="AF24" i="4" l="1"/>
  <c r="AG23"/>
  <c r="AH22"/>
  <c r="AI30"/>
  <c r="S27"/>
  <c r="R33"/>
  <c r="R32"/>
  <c r="R36" s="1"/>
  <c r="R37" s="1"/>
  <c r="R38" s="1"/>
  <c r="S28" s="1"/>
  <c r="AF25"/>
  <c r="AF26" s="1"/>
  <c r="AD25" i="5"/>
  <c r="AD27" s="1"/>
  <c r="AD28" s="1"/>
  <c r="AD31" s="1"/>
  <c r="AD32" s="1"/>
  <c r="AE24" s="1"/>
  <c r="AF19"/>
  <c r="AG18"/>
  <c r="AE20"/>
  <c r="AE21"/>
  <c r="AE22" s="1"/>
  <c r="AG24" i="4" l="1"/>
  <c r="AH23"/>
  <c r="AI22"/>
  <c r="S29"/>
  <c r="S31" s="1"/>
  <c r="AJ30"/>
  <c r="AG25"/>
  <c r="AG26" s="1"/>
  <c r="AF24" i="5"/>
  <c r="AE25"/>
  <c r="AE27" s="1"/>
  <c r="AE28" s="1"/>
  <c r="AE31" s="1"/>
  <c r="AE32" s="1"/>
  <c r="AF21"/>
  <c r="AF22" s="1"/>
  <c r="AH18"/>
  <c r="AG19"/>
  <c r="AF20"/>
  <c r="AH24" i="4" l="1"/>
  <c r="AI23"/>
  <c r="AJ22"/>
  <c r="AK30"/>
  <c r="T27"/>
  <c r="S33"/>
  <c r="S32"/>
  <c r="S36" s="1"/>
  <c r="S37" s="1"/>
  <c r="S38" s="1"/>
  <c r="T28" s="1"/>
  <c r="AH25"/>
  <c r="AH26" s="1"/>
  <c r="AF25" i="5"/>
  <c r="AF27" s="1"/>
  <c r="AF28" s="1"/>
  <c r="AF31" s="1"/>
  <c r="AF32" s="1"/>
  <c r="AG24" s="1"/>
  <c r="AI18"/>
  <c r="AG20"/>
  <c r="AG21" s="1"/>
  <c r="AG22" s="1"/>
  <c r="AH19"/>
  <c r="T29" i="4" l="1"/>
  <c r="T31" s="1"/>
  <c r="AI24"/>
  <c r="AI25" s="1"/>
  <c r="AI26" s="1"/>
  <c r="AJ23"/>
  <c r="AK22"/>
  <c r="AL30"/>
  <c r="AH24" i="5"/>
  <c r="AG25"/>
  <c r="AG27" s="1"/>
  <c r="AG28" s="1"/>
  <c r="AG31" s="1"/>
  <c r="AG32" s="1"/>
  <c r="AJ18"/>
  <c r="AH20"/>
  <c r="AI19"/>
  <c r="AH21"/>
  <c r="AH22" s="1"/>
  <c r="AJ24" i="4" l="1"/>
  <c r="AK23"/>
  <c r="AL22"/>
  <c r="AM30"/>
  <c r="U27"/>
  <c r="T32"/>
  <c r="T36" s="1"/>
  <c r="T37" s="1"/>
  <c r="T38" s="1"/>
  <c r="U28" s="1"/>
  <c r="T33"/>
  <c r="AJ25"/>
  <c r="AJ26" s="1"/>
  <c r="AJ19" i="5"/>
  <c r="AK18"/>
  <c r="AI20"/>
  <c r="AI21" s="1"/>
  <c r="AI22" s="1"/>
  <c r="AH25"/>
  <c r="AH27" s="1"/>
  <c r="AH28" s="1"/>
  <c r="AH31" s="1"/>
  <c r="AH32" s="1"/>
  <c r="AI24" s="1"/>
  <c r="U29" i="4" l="1"/>
  <c r="U31" s="1"/>
  <c r="AN30"/>
  <c r="AK24"/>
  <c r="AK25" s="1"/>
  <c r="AK26" s="1"/>
  <c r="AL23"/>
  <c r="AM22"/>
  <c r="AI25" i="5"/>
  <c r="AI27" s="1"/>
  <c r="AI28" s="1"/>
  <c r="AI31" s="1"/>
  <c r="AI32" s="1"/>
  <c r="AJ24" s="1"/>
  <c r="AL18"/>
  <c r="AK19"/>
  <c r="AJ20"/>
  <c r="AJ21" s="1"/>
  <c r="AJ22" s="1"/>
  <c r="AL24" i="4" l="1"/>
  <c r="AM23"/>
  <c r="AN22"/>
  <c r="AO30"/>
  <c r="AL25"/>
  <c r="AL26" s="1"/>
  <c r="V27"/>
  <c r="U32"/>
  <c r="U36" s="1"/>
  <c r="U37" s="1"/>
  <c r="U38" s="1"/>
  <c r="V28" s="1"/>
  <c r="U33"/>
  <c r="AJ25" i="5"/>
  <c r="AJ27" s="1"/>
  <c r="AJ28" s="1"/>
  <c r="AJ31" s="1"/>
  <c r="AJ32" s="1"/>
  <c r="AK24" s="1"/>
  <c r="AM18"/>
  <c r="AK20"/>
  <c r="AL19"/>
  <c r="AK21"/>
  <c r="AK22" s="1"/>
  <c r="AP30" i="4" l="1"/>
  <c r="V29"/>
  <c r="V31" s="1"/>
  <c r="AM24"/>
  <c r="AM25" s="1"/>
  <c r="AM26" s="1"/>
  <c r="AN23"/>
  <c r="AO22"/>
  <c r="AK25" i="5"/>
  <c r="AK27" s="1"/>
  <c r="AK28" s="1"/>
  <c r="AK31" s="1"/>
  <c r="AK32" s="1"/>
  <c r="AL24" s="1"/>
  <c r="AN18"/>
  <c r="AL20"/>
  <c r="AM19"/>
  <c r="AL21"/>
  <c r="AL22" s="1"/>
  <c r="AN24" i="4" l="1"/>
  <c r="AO23"/>
  <c r="AP22"/>
  <c r="AQ30"/>
  <c r="W27"/>
  <c r="V32"/>
  <c r="V36" s="1"/>
  <c r="V37" s="1"/>
  <c r="V38" s="1"/>
  <c r="W28" s="1"/>
  <c r="V33"/>
  <c r="AN25"/>
  <c r="AN26" s="1"/>
  <c r="AL25" i="5"/>
  <c r="AL27" s="1"/>
  <c r="AL28" s="1"/>
  <c r="AL31" s="1"/>
  <c r="AL32" s="1"/>
  <c r="AM24" s="1"/>
  <c r="AM20"/>
  <c r="AO18"/>
  <c r="AN19"/>
  <c r="AM21"/>
  <c r="AM22" s="1"/>
  <c r="W29" i="4" l="1"/>
  <c r="W31" s="1"/>
  <c r="AR30"/>
  <c r="AO24"/>
  <c r="AO25" s="1"/>
  <c r="AO26" s="1"/>
  <c r="AP23"/>
  <c r="AQ22"/>
  <c r="AM25" i="5"/>
  <c r="AM27" s="1"/>
  <c r="AM28" s="1"/>
  <c r="AM31" s="1"/>
  <c r="AM32" s="1"/>
  <c r="AN24" s="1"/>
  <c r="AP18"/>
  <c r="AN20"/>
  <c r="AN21" s="1"/>
  <c r="AN22" s="1"/>
  <c r="AO19"/>
  <c r="AP24" i="4" l="1"/>
  <c r="AQ23"/>
  <c r="AR22"/>
  <c r="AS30"/>
  <c r="X27"/>
  <c r="W33"/>
  <c r="W32"/>
  <c r="W36" s="1"/>
  <c r="W37" s="1"/>
  <c r="W38" s="1"/>
  <c r="X28" s="1"/>
  <c r="AP25"/>
  <c r="AP26" s="1"/>
  <c r="AN25" i="5"/>
  <c r="AN27" s="1"/>
  <c r="AN28" s="1"/>
  <c r="AN31" s="1"/>
  <c r="AN32" s="1"/>
  <c r="AO24" s="1"/>
  <c r="AQ18"/>
  <c r="AO20"/>
  <c r="AP19"/>
  <c r="AO21"/>
  <c r="AO22" s="1"/>
  <c r="AT30" i="4" l="1"/>
  <c r="X29"/>
  <c r="X31" s="1"/>
  <c r="AQ24"/>
  <c r="AR23"/>
  <c r="AS22"/>
  <c r="AQ25"/>
  <c r="AQ26" s="1"/>
  <c r="AO25" i="5"/>
  <c r="AO27" s="1"/>
  <c r="AO28" s="1"/>
  <c r="AO31" s="1"/>
  <c r="AO32" s="1"/>
  <c r="AP24" s="1"/>
  <c r="AR18"/>
  <c r="AP20"/>
  <c r="AQ19"/>
  <c r="AP21"/>
  <c r="AP22" s="1"/>
  <c r="Y27" i="4" l="1"/>
  <c r="X32"/>
  <c r="X36" s="1"/>
  <c r="X37" s="1"/>
  <c r="X38" s="1"/>
  <c r="Y28" s="1"/>
  <c r="X33"/>
  <c r="AU30"/>
  <c r="AR24"/>
  <c r="AS23"/>
  <c r="AT22"/>
  <c r="AR25"/>
  <c r="AR26" s="1"/>
  <c r="AP25" i="5"/>
  <c r="AP27" s="1"/>
  <c r="AP28" s="1"/>
  <c r="AP31" s="1"/>
  <c r="AP32" s="1"/>
  <c r="AQ24" s="1"/>
  <c r="AR19"/>
  <c r="AS18"/>
  <c r="AQ20"/>
  <c r="AQ21"/>
  <c r="AQ22" s="1"/>
  <c r="AV30" i="4" l="1"/>
  <c r="Y29"/>
  <c r="Y31" s="1"/>
  <c r="AS24"/>
  <c r="AT23"/>
  <c r="AU22"/>
  <c r="AS25"/>
  <c r="AS26" s="1"/>
  <c r="AQ25" i="5"/>
  <c r="AQ27" s="1"/>
  <c r="AQ28" s="1"/>
  <c r="AQ31" s="1"/>
  <c r="AQ32" s="1"/>
  <c r="AR24" s="1"/>
  <c r="AT18"/>
  <c r="AR20"/>
  <c r="AR21" s="1"/>
  <c r="AR22" s="1"/>
  <c r="AS19"/>
  <c r="AT24" i="4" l="1"/>
  <c r="AU23"/>
  <c r="AV22"/>
  <c r="AW30"/>
  <c r="Z27"/>
  <c r="Y33"/>
  <c r="Y32"/>
  <c r="Y36" s="1"/>
  <c r="Y37" s="1"/>
  <c r="Y38" s="1"/>
  <c r="Z28" s="1"/>
  <c r="AT25"/>
  <c r="AT26" s="1"/>
  <c r="AR25" i="5"/>
  <c r="AR27" s="1"/>
  <c r="AR28" s="1"/>
  <c r="AR31" s="1"/>
  <c r="AR32" s="1"/>
  <c r="AS24" s="1"/>
  <c r="AU18"/>
  <c r="AS20"/>
  <c r="AS21" s="1"/>
  <c r="AS22" s="1"/>
  <c r="AT19"/>
  <c r="AX30" i="4" l="1"/>
  <c r="Z29"/>
  <c r="Z31" s="1"/>
  <c r="AU24"/>
  <c r="AU25" s="1"/>
  <c r="AU26" s="1"/>
  <c r="AV23"/>
  <c r="AW22"/>
  <c r="AS25" i="5"/>
  <c r="AS27" s="1"/>
  <c r="AS28" s="1"/>
  <c r="AS31" s="1"/>
  <c r="AS32" s="1"/>
  <c r="AT24" s="1"/>
  <c r="AV18"/>
  <c r="AT20"/>
  <c r="AT21" s="1"/>
  <c r="AT22" s="1"/>
  <c r="AU19"/>
  <c r="AV24" i="4" l="1"/>
  <c r="AV25" s="1"/>
  <c r="AV26" s="1"/>
  <c r="AW23"/>
  <c r="AX22"/>
  <c r="AA27"/>
  <c r="Z33"/>
  <c r="Z32"/>
  <c r="Z36" s="1"/>
  <c r="Z37" s="1"/>
  <c r="Z38" s="1"/>
  <c r="AA28" s="1"/>
  <c r="AY30"/>
  <c r="AT25" i="5"/>
  <c r="AT27" s="1"/>
  <c r="AT28" s="1"/>
  <c r="AT31" s="1"/>
  <c r="AT32" s="1"/>
  <c r="AU24" s="1"/>
  <c r="AU20"/>
  <c r="AW18"/>
  <c r="AV19"/>
  <c r="AU21"/>
  <c r="AU22" s="1"/>
  <c r="AZ30" i="4" l="1"/>
  <c r="AW24"/>
  <c r="AX23"/>
  <c r="AY22"/>
  <c r="AA29"/>
  <c r="AA31" s="1"/>
  <c r="AW25"/>
  <c r="AW26" s="1"/>
  <c r="AV24" i="5"/>
  <c r="AU25"/>
  <c r="AU27" s="1"/>
  <c r="AU28" s="1"/>
  <c r="AU31" s="1"/>
  <c r="AU32" s="1"/>
  <c r="AX18"/>
  <c r="AV20"/>
  <c r="AW19"/>
  <c r="AV21"/>
  <c r="AV22" s="1"/>
  <c r="AB27" i="4" l="1"/>
  <c r="AA33"/>
  <c r="AA32"/>
  <c r="AA36" s="1"/>
  <c r="AA37" s="1"/>
  <c r="AA38" s="1"/>
  <c r="AB28" s="1"/>
  <c r="AX24"/>
  <c r="AX25" s="1"/>
  <c r="AX26" s="1"/>
  <c r="AY23"/>
  <c r="AZ22"/>
  <c r="BA30"/>
  <c r="AY18" i="5"/>
  <c r="AW20"/>
  <c r="AX19"/>
  <c r="AV25"/>
  <c r="AV27" s="1"/>
  <c r="AV28" s="1"/>
  <c r="AV31" s="1"/>
  <c r="AV32" s="1"/>
  <c r="AW24" s="1"/>
  <c r="AW21"/>
  <c r="AW22" s="1"/>
  <c r="AY24" i="4" l="1"/>
  <c r="AZ23"/>
  <c r="BA22"/>
  <c r="BB30"/>
  <c r="AB29"/>
  <c r="AB31" s="1"/>
  <c r="AY25"/>
  <c r="AY26" s="1"/>
  <c r="AW25" i="5"/>
  <c r="AW27" s="1"/>
  <c r="AW28" s="1"/>
  <c r="AW31" s="1"/>
  <c r="AW32" s="1"/>
  <c r="AX24" s="1"/>
  <c r="AZ18"/>
  <c r="AX20"/>
  <c r="AX21" s="1"/>
  <c r="AX22" s="1"/>
  <c r="AY19"/>
  <c r="AZ24" i="4" l="1"/>
  <c r="BA23"/>
  <c r="BB22"/>
  <c r="AC27"/>
  <c r="AB33"/>
  <c r="AB32"/>
  <c r="AB36" s="1"/>
  <c r="AB37" s="1"/>
  <c r="AB38" s="1"/>
  <c r="AC28" s="1"/>
  <c r="BC30"/>
  <c r="AZ25"/>
  <c r="AZ26" s="1"/>
  <c r="AY24" i="5"/>
  <c r="AX25"/>
  <c r="AX27" s="1"/>
  <c r="AX28" s="1"/>
  <c r="AX31" s="1"/>
  <c r="AX32" s="1"/>
  <c r="AZ19"/>
  <c r="BA18"/>
  <c r="AY20"/>
  <c r="AY21" s="1"/>
  <c r="AY22" s="1"/>
  <c r="AC29" i="4" l="1"/>
  <c r="AC31" s="1"/>
  <c r="BD30"/>
  <c r="BA24"/>
  <c r="BA25" s="1"/>
  <c r="BA26" s="1"/>
  <c r="BB23"/>
  <c r="BC22"/>
  <c r="AY25" i="5"/>
  <c r="AY27" s="1"/>
  <c r="AY28" s="1"/>
  <c r="AY31" s="1"/>
  <c r="AY32" s="1"/>
  <c r="AZ24" s="1"/>
  <c r="BB18"/>
  <c r="BA19"/>
  <c r="AZ20"/>
  <c r="AZ21"/>
  <c r="AZ22" s="1"/>
  <c r="BB24" i="4" l="1"/>
  <c r="BB25" s="1"/>
  <c r="BB26" s="1"/>
  <c r="BC23"/>
  <c r="BD22"/>
  <c r="BE30"/>
  <c r="AD27"/>
  <c r="AC33"/>
  <c r="AC32"/>
  <c r="AC36" s="1"/>
  <c r="AC37" s="1"/>
  <c r="AC38" s="1"/>
  <c r="AD28" s="1"/>
  <c r="AZ25" i="5"/>
  <c r="AZ27" s="1"/>
  <c r="AZ28" s="1"/>
  <c r="AZ31" s="1"/>
  <c r="AZ32" s="1"/>
  <c r="BA24" s="1"/>
  <c r="BC18"/>
  <c r="BA20"/>
  <c r="BB19"/>
  <c r="BA21"/>
  <c r="BA22" s="1"/>
  <c r="AD29" i="4" l="1"/>
  <c r="AD31" s="1"/>
  <c r="BC24"/>
  <c r="BD23"/>
  <c r="BE22"/>
  <c r="BF30"/>
  <c r="BC25"/>
  <c r="BC26" s="1"/>
  <c r="BA25" i="5"/>
  <c r="BA27" s="1"/>
  <c r="BA28" s="1"/>
  <c r="BA31" s="1"/>
  <c r="BA32" s="1"/>
  <c r="BB24" s="1"/>
  <c r="BD18"/>
  <c r="BB20"/>
  <c r="BB21" s="1"/>
  <c r="BB22" s="1"/>
  <c r="BC19"/>
  <c r="BD24" i="4" l="1"/>
  <c r="BE23"/>
  <c r="BF22"/>
  <c r="BG30"/>
  <c r="AE27"/>
  <c r="AD33"/>
  <c r="AD32"/>
  <c r="AD36" s="1"/>
  <c r="AD37" s="1"/>
  <c r="AD38" s="1"/>
  <c r="AE28" s="1"/>
  <c r="BD25"/>
  <c r="BD26" s="1"/>
  <c r="BB25" i="5"/>
  <c r="BB27" s="1"/>
  <c r="BB28" s="1"/>
  <c r="BB31" s="1"/>
  <c r="BB32" s="1"/>
  <c r="BC24" s="1"/>
  <c r="BD19"/>
  <c r="BE18"/>
  <c r="BC20"/>
  <c r="BC21"/>
  <c r="BC22" s="1"/>
  <c r="BH30" i="4" l="1"/>
  <c r="AE29"/>
  <c r="AE31" s="1"/>
  <c r="BE24"/>
  <c r="BE25" s="1"/>
  <c r="BE26" s="1"/>
  <c r="BF23"/>
  <c r="BG22"/>
  <c r="BC25" i="5"/>
  <c r="BC27" s="1"/>
  <c r="BC28" s="1"/>
  <c r="BC31" s="1"/>
  <c r="BC32" s="1"/>
  <c r="BD24" s="1"/>
  <c r="BF18"/>
  <c r="BE19"/>
  <c r="BD20"/>
  <c r="BD21" s="1"/>
  <c r="BD22" s="1"/>
  <c r="BF24" i="4" l="1"/>
  <c r="BF25" s="1"/>
  <c r="BF26" s="1"/>
  <c r="BG23"/>
  <c r="BH22"/>
  <c r="BI30"/>
  <c r="AF27"/>
  <c r="AE33"/>
  <c r="AE32"/>
  <c r="AE36" s="1"/>
  <c r="AE37" s="1"/>
  <c r="AE38" s="1"/>
  <c r="AF28" s="1"/>
  <c r="BE24" i="5"/>
  <c r="BD25"/>
  <c r="BD27" s="1"/>
  <c r="BD28" s="1"/>
  <c r="BD31" s="1"/>
  <c r="BD32" s="1"/>
  <c r="BG18"/>
  <c r="BE20"/>
  <c r="BF19"/>
  <c r="BE21"/>
  <c r="BE22" s="1"/>
  <c r="AF29" i="4" l="1"/>
  <c r="AF31" s="1"/>
  <c r="BG24"/>
  <c r="BH23"/>
  <c r="BI22"/>
  <c r="BJ30"/>
  <c r="BG25"/>
  <c r="BG26" s="1"/>
  <c r="BH18" i="5"/>
  <c r="BF20"/>
  <c r="BG19"/>
  <c r="BE25"/>
  <c r="BE27" s="1"/>
  <c r="BE28" s="1"/>
  <c r="BE31" s="1"/>
  <c r="BE32" s="1"/>
  <c r="BF24" s="1"/>
  <c r="BF21"/>
  <c r="BF22" s="1"/>
  <c r="BH24" i="4" l="1"/>
  <c r="BI23"/>
  <c r="BJ22"/>
  <c r="BK30"/>
  <c r="AG27"/>
  <c r="AF33"/>
  <c r="AF32"/>
  <c r="AF36" s="1"/>
  <c r="AF37" s="1"/>
  <c r="AF38" s="1"/>
  <c r="AG28" s="1"/>
  <c r="BH25"/>
  <c r="BH26" s="1"/>
  <c r="BF25" i="5"/>
  <c r="BF27" s="1"/>
  <c r="BF28" s="1"/>
  <c r="BF31" s="1"/>
  <c r="BF32" s="1"/>
  <c r="BG24" s="1"/>
  <c r="BH19"/>
  <c r="BI18"/>
  <c r="BG20"/>
  <c r="BG21"/>
  <c r="BG22" s="1"/>
  <c r="BL30" i="4" l="1"/>
  <c r="AG29"/>
  <c r="AG31" s="1"/>
  <c r="BI24"/>
  <c r="BI25" s="1"/>
  <c r="BI26" s="1"/>
  <c r="BJ23"/>
  <c r="BK22"/>
  <c r="BG25" i="5"/>
  <c r="BG27" s="1"/>
  <c r="BG28" s="1"/>
  <c r="BG31" s="1"/>
  <c r="BG32" s="1"/>
  <c r="BH24" s="1"/>
  <c r="BJ18"/>
  <c r="BI19"/>
  <c r="BH20"/>
  <c r="BH21" s="1"/>
  <c r="BH22" s="1"/>
  <c r="BJ24" i="4" l="1"/>
  <c r="BJ25" s="1"/>
  <c r="BJ26" s="1"/>
  <c r="BK23"/>
  <c r="BL22"/>
  <c r="BM30"/>
  <c r="AH27"/>
  <c r="AG33"/>
  <c r="AG32"/>
  <c r="AG36" s="1"/>
  <c r="AG37" s="1"/>
  <c r="AG38" s="1"/>
  <c r="AH28" s="1"/>
  <c r="BH25" i="5"/>
  <c r="BH27" s="1"/>
  <c r="BH28" s="1"/>
  <c r="BH31" s="1"/>
  <c r="BH32" s="1"/>
  <c r="BI24" s="1"/>
  <c r="BK18"/>
  <c r="BJ19"/>
  <c r="BI20"/>
  <c r="BI21"/>
  <c r="BI22" s="1"/>
  <c r="AH29" i="4" l="1"/>
  <c r="AH31" s="1"/>
  <c r="BK24"/>
  <c r="BL23"/>
  <c r="BM22"/>
  <c r="BN30"/>
  <c r="BK25"/>
  <c r="BK26" s="1"/>
  <c r="BI25" i="5"/>
  <c r="BI27" s="1"/>
  <c r="BI28" s="1"/>
  <c r="BI31" s="1"/>
  <c r="BI32" s="1"/>
  <c r="BJ24" s="1"/>
  <c r="BL18"/>
  <c r="BK19"/>
  <c r="BK21" s="1"/>
  <c r="BK22" s="1"/>
  <c r="BJ20"/>
  <c r="BJ21"/>
  <c r="BJ22" s="1"/>
  <c r="BL24" i="4" l="1"/>
  <c r="BM23"/>
  <c r="BN22"/>
  <c r="BO30"/>
  <c r="AI27"/>
  <c r="AH32"/>
  <c r="AH36" s="1"/>
  <c r="AH37" s="1"/>
  <c r="AH38" s="1"/>
  <c r="AI28" s="1"/>
  <c r="AH33"/>
  <c r="BL25"/>
  <c r="BL26" s="1"/>
  <c r="BJ25" i="5"/>
  <c r="BJ27" s="1"/>
  <c r="BJ28" s="1"/>
  <c r="BJ31" s="1"/>
  <c r="BJ32" s="1"/>
  <c r="BK24" s="1"/>
  <c r="BM18"/>
  <c r="BL19"/>
  <c r="BL21" s="1"/>
  <c r="BL22" s="1"/>
  <c r="AI29" i="4" l="1"/>
  <c r="AI31" s="1"/>
  <c r="BP30"/>
  <c r="BM24"/>
  <c r="BM25" s="1"/>
  <c r="BM26" s="1"/>
  <c r="BN23"/>
  <c r="BO22"/>
  <c r="BK25" i="5"/>
  <c r="BK27" s="1"/>
  <c r="BK28" s="1"/>
  <c r="BK31" s="1"/>
  <c r="BK32" s="1"/>
  <c r="BL24" s="1"/>
  <c r="BN18"/>
  <c r="BM19"/>
  <c r="BN24" i="4" l="1"/>
  <c r="BN25" s="1"/>
  <c r="BN26" s="1"/>
  <c r="BO23"/>
  <c r="BP22"/>
  <c r="BQ30"/>
  <c r="AJ27"/>
  <c r="AI33"/>
  <c r="AI32"/>
  <c r="AI36" s="1"/>
  <c r="AI37" s="1"/>
  <c r="AI38" s="1"/>
  <c r="AJ28" s="1"/>
  <c r="BL25" i="5"/>
  <c r="BL27" s="1"/>
  <c r="BL28" s="1"/>
  <c r="BL31" s="1"/>
  <c r="BL32" s="1"/>
  <c r="BM24" s="1"/>
  <c r="BO18"/>
  <c r="BN19"/>
  <c r="AJ29" i="4" l="1"/>
  <c r="AJ31" s="1"/>
  <c r="BO24"/>
  <c r="BP23"/>
  <c r="BQ22"/>
  <c r="BR30"/>
  <c r="BO25"/>
  <c r="BO26" s="1"/>
  <c r="BM25" i="5"/>
  <c r="BM27" s="1"/>
  <c r="BM28" s="1"/>
  <c r="BM31" s="1"/>
  <c r="BM32" s="1"/>
  <c r="BN24" s="1"/>
  <c r="BP18"/>
  <c r="BO19"/>
  <c r="BP24" i="4" l="1"/>
  <c r="BQ23"/>
  <c r="BR22"/>
  <c r="AK27"/>
  <c r="AJ32"/>
  <c r="AJ36" s="1"/>
  <c r="AJ37" s="1"/>
  <c r="AJ38" s="1"/>
  <c r="AK28" s="1"/>
  <c r="AJ33"/>
  <c r="BP25"/>
  <c r="BP26" s="1"/>
  <c r="BN25" i="5"/>
  <c r="BN27" s="1"/>
  <c r="BN28" s="1"/>
  <c r="BN31" s="1"/>
  <c r="BN32" s="1"/>
  <c r="BO24" s="1"/>
  <c r="BQ18"/>
  <c r="BP19"/>
  <c r="AK29" i="4" l="1"/>
  <c r="AK31" s="1"/>
  <c r="BQ24"/>
  <c r="BR23"/>
  <c r="BR25" s="1"/>
  <c r="BR26" s="1"/>
  <c r="BQ25"/>
  <c r="BQ26" s="1"/>
  <c r="BO25" i="5"/>
  <c r="BO27" s="1"/>
  <c r="BO28" s="1"/>
  <c r="BO31" s="1"/>
  <c r="BO32" s="1"/>
  <c r="BP24" s="1"/>
  <c r="BR18"/>
  <c r="BQ19"/>
  <c r="AL27" i="4" l="1"/>
  <c r="AK33"/>
  <c r="AK32"/>
  <c r="AK36" s="1"/>
  <c r="AK37" s="1"/>
  <c r="AK38" s="1"/>
  <c r="AL28" s="1"/>
  <c r="BP25" i="5"/>
  <c r="BP27" s="1"/>
  <c r="BP28" s="1"/>
  <c r="BP31" s="1"/>
  <c r="BP32" s="1"/>
  <c r="BQ24" s="1"/>
  <c r="BS18"/>
  <c r="BS19" s="1"/>
  <c r="BR19"/>
  <c r="AL29" i="4" l="1"/>
  <c r="AL31" s="1"/>
  <c r="BQ25" i="5"/>
  <c r="BQ27" s="1"/>
  <c r="BQ28" s="1"/>
  <c r="BQ31" s="1"/>
  <c r="BQ32" s="1"/>
  <c r="BR24" s="1"/>
  <c r="AM27" i="4" l="1"/>
  <c r="AL33"/>
  <c r="AL32"/>
  <c r="AL36" s="1"/>
  <c r="AL37" s="1"/>
  <c r="AL38" s="1"/>
  <c r="AM28" s="1"/>
  <c r="BR25" i="5"/>
  <c r="BR27" s="1"/>
  <c r="BR28" s="1"/>
  <c r="BR31" s="1"/>
  <c r="BR32" s="1"/>
  <c r="BS24" s="1"/>
  <c r="BS25" s="1"/>
  <c r="BS27" s="1"/>
  <c r="BS28" s="1"/>
  <c r="BS31" s="1"/>
  <c r="BS32" s="1"/>
  <c r="AM29" i="4" l="1"/>
  <c r="AM31" s="1"/>
  <c r="AN27" l="1"/>
  <c r="AM33"/>
  <c r="AM32"/>
  <c r="AM36" s="1"/>
  <c r="AM37" s="1"/>
  <c r="AM38" s="1"/>
  <c r="AN28" s="1"/>
  <c r="AN29" l="1"/>
  <c r="AN31" s="1"/>
  <c r="AO27" l="1"/>
  <c r="AN33"/>
  <c r="AN32"/>
  <c r="AN36" s="1"/>
  <c r="AN37" s="1"/>
  <c r="AN38" s="1"/>
  <c r="AO28" s="1"/>
  <c r="AO29" l="1"/>
  <c r="AO31" s="1"/>
  <c r="AP27" l="1"/>
  <c r="AO32"/>
  <c r="AO36" s="1"/>
  <c r="AO37" s="1"/>
  <c r="AO38" s="1"/>
  <c r="AP28" s="1"/>
  <c r="AO33"/>
  <c r="AP29" l="1"/>
  <c r="AP31" s="1"/>
  <c r="AQ27" l="1"/>
  <c r="AP33"/>
  <c r="AP32"/>
  <c r="AP36" s="1"/>
  <c r="AP37" s="1"/>
  <c r="AP38" s="1"/>
  <c r="AQ28" s="1"/>
  <c r="AQ29" l="1"/>
  <c r="AQ31" s="1"/>
  <c r="AR27" l="1"/>
  <c r="AQ33"/>
  <c r="AQ32"/>
  <c r="AQ36" s="1"/>
  <c r="AQ37" s="1"/>
  <c r="AQ38" s="1"/>
  <c r="AR28" s="1"/>
  <c r="AR29" l="1"/>
  <c r="AR31" s="1"/>
  <c r="AS27" l="1"/>
  <c r="AR33"/>
  <c r="AR32"/>
  <c r="AR36" s="1"/>
  <c r="AR37" s="1"/>
  <c r="AR38" s="1"/>
  <c r="AS28" s="1"/>
  <c r="AS29" l="1"/>
  <c r="AS31" s="1"/>
  <c r="AT27" l="1"/>
  <c r="AS32"/>
  <c r="AS36" s="1"/>
  <c r="AS37" s="1"/>
  <c r="AS38" s="1"/>
  <c r="AT28" s="1"/>
  <c r="AS33"/>
  <c r="AT29" l="1"/>
  <c r="AT31" s="1"/>
  <c r="AU27" l="1"/>
  <c r="AT33"/>
  <c r="AT32"/>
  <c r="AT36" s="1"/>
  <c r="AT37" s="1"/>
  <c r="AT38" s="1"/>
  <c r="AU28" s="1"/>
  <c r="AU29" l="1"/>
  <c r="AU31" s="1"/>
  <c r="AV27" l="1"/>
  <c r="AU33"/>
  <c r="AU32"/>
  <c r="AU36" s="1"/>
  <c r="AU37" s="1"/>
  <c r="AU38" s="1"/>
  <c r="AV28" s="1"/>
  <c r="AV29" l="1"/>
  <c r="AV31" s="1"/>
  <c r="AW27" l="1"/>
  <c r="AV33"/>
  <c r="AV32"/>
  <c r="AV36" s="1"/>
  <c r="AV37" s="1"/>
  <c r="AV38" s="1"/>
  <c r="AW28" s="1"/>
  <c r="AW29" l="1"/>
  <c r="AW31" s="1"/>
  <c r="AX27" l="1"/>
  <c r="AW33"/>
  <c r="AW32"/>
  <c r="AW36" s="1"/>
  <c r="AW37" s="1"/>
  <c r="AW38" s="1"/>
  <c r="AX28" s="1"/>
  <c r="AX29" l="1"/>
  <c r="AX31" s="1"/>
  <c r="AY27" l="1"/>
  <c r="AX33"/>
  <c r="AX32"/>
  <c r="AX36" s="1"/>
  <c r="AX37" s="1"/>
  <c r="AX38" s="1"/>
  <c r="AY28" s="1"/>
  <c r="AY29" l="1"/>
  <c r="AY31" s="1"/>
  <c r="AZ27" l="1"/>
  <c r="AY33"/>
  <c r="AY32"/>
  <c r="AY36" s="1"/>
  <c r="AY37" s="1"/>
  <c r="AY38" s="1"/>
  <c r="AZ28" s="1"/>
  <c r="AZ29" l="1"/>
  <c r="AZ31" s="1"/>
  <c r="BA27" l="1"/>
  <c r="AZ32"/>
  <c r="AZ36" s="1"/>
  <c r="AZ37" s="1"/>
  <c r="AZ38" s="1"/>
  <c r="BA28" s="1"/>
  <c r="AZ33"/>
  <c r="BA29" l="1"/>
  <c r="BA31" s="1"/>
  <c r="BB27" l="1"/>
  <c r="BA33"/>
  <c r="BA32"/>
  <c r="BA36" s="1"/>
  <c r="BA37" s="1"/>
  <c r="BA38" s="1"/>
  <c r="BB28" s="1"/>
  <c r="BB29" l="1"/>
  <c r="BB31" s="1"/>
  <c r="BC27" l="1"/>
  <c r="BB32"/>
  <c r="BB36" s="1"/>
  <c r="BB37" s="1"/>
  <c r="BB38" s="1"/>
  <c r="BC28" s="1"/>
  <c r="BB33"/>
  <c r="BC29" l="1"/>
  <c r="BC31" s="1"/>
  <c r="BD27" l="1"/>
  <c r="BC33"/>
  <c r="BC32"/>
  <c r="BC36" s="1"/>
  <c r="BC37" s="1"/>
  <c r="BC38" s="1"/>
  <c r="BD28" s="1"/>
  <c r="BD29" l="1"/>
  <c r="BD31" s="1"/>
  <c r="BE27" l="1"/>
  <c r="BD32"/>
  <c r="BD36" s="1"/>
  <c r="BD37" s="1"/>
  <c r="BD38" s="1"/>
  <c r="BE28" s="1"/>
  <c r="BD33"/>
  <c r="BE29" l="1"/>
  <c r="BE31" s="1"/>
  <c r="BF27" l="1"/>
  <c r="BE33"/>
  <c r="BE32"/>
  <c r="BE36" s="1"/>
  <c r="BE37" s="1"/>
  <c r="BE38" s="1"/>
  <c r="BF28" s="1"/>
  <c r="BF29" l="1"/>
  <c r="BF31" s="1"/>
  <c r="BG27" l="1"/>
  <c r="BF33"/>
  <c r="BF32"/>
  <c r="BF36" s="1"/>
  <c r="BF37" s="1"/>
  <c r="BF38" s="1"/>
  <c r="BG28" s="1"/>
  <c r="BG29" l="1"/>
  <c r="BG31" s="1"/>
  <c r="BH27" l="1"/>
  <c r="BG33"/>
  <c r="BG32"/>
  <c r="BG36" s="1"/>
  <c r="BG37" s="1"/>
  <c r="BG38" s="1"/>
  <c r="BH28" s="1"/>
  <c r="BH29" l="1"/>
  <c r="BH31" s="1"/>
  <c r="BI27" l="1"/>
  <c r="BH32"/>
  <c r="BH36" s="1"/>
  <c r="BH37" s="1"/>
  <c r="BH38" s="1"/>
  <c r="BI28" s="1"/>
  <c r="BH33"/>
  <c r="BI29" l="1"/>
  <c r="BI31" s="1"/>
  <c r="BJ27" l="1"/>
  <c r="BI33"/>
  <c r="BI32"/>
  <c r="BI36" s="1"/>
  <c r="BI37" s="1"/>
  <c r="BI38" s="1"/>
  <c r="BJ28" s="1"/>
  <c r="BJ29" l="1"/>
  <c r="BJ31" s="1"/>
  <c r="BK27" l="1"/>
  <c r="BJ33"/>
  <c r="BJ32"/>
  <c r="BJ36" s="1"/>
  <c r="BJ37" s="1"/>
  <c r="BJ38" s="1"/>
  <c r="BK28" s="1"/>
  <c r="BK29" l="1"/>
  <c r="BK31" s="1"/>
  <c r="BL27" l="1"/>
  <c r="BK33"/>
  <c r="BK32"/>
  <c r="BK36" s="1"/>
  <c r="BK37" s="1"/>
  <c r="BK38" s="1"/>
  <c r="BL28" s="1"/>
  <c r="BL29" l="1"/>
  <c r="BL31" s="1"/>
  <c r="BM27" l="1"/>
  <c r="BL32"/>
  <c r="BL36" s="1"/>
  <c r="BL37" s="1"/>
  <c r="BL38" s="1"/>
  <c r="BM28" s="1"/>
  <c r="BL33"/>
  <c r="BM29" l="1"/>
  <c r="BM31" s="1"/>
  <c r="BN27" l="1"/>
  <c r="BM33"/>
  <c r="BM32"/>
  <c r="BM36" s="1"/>
  <c r="BM37" s="1"/>
  <c r="BM38" s="1"/>
  <c r="BN28" s="1"/>
  <c r="BN29" l="1"/>
  <c r="BN31" s="1"/>
  <c r="BO27" l="1"/>
  <c r="BN33"/>
  <c r="BN32"/>
  <c r="BN36" s="1"/>
  <c r="BN37" s="1"/>
  <c r="BN38" s="1"/>
  <c r="BO28" s="1"/>
  <c r="BO29" l="1"/>
  <c r="BO31" s="1"/>
  <c r="BP27" l="1"/>
  <c r="BO33"/>
  <c r="BO32"/>
  <c r="BO36" s="1"/>
  <c r="BO37" s="1"/>
  <c r="BO38" s="1"/>
  <c r="BP28" s="1"/>
  <c r="BP29" l="1"/>
  <c r="BP31" s="1"/>
  <c r="BQ27" l="1"/>
  <c r="BP32"/>
  <c r="BP36" s="1"/>
  <c r="BP37" s="1"/>
  <c r="BP38" s="1"/>
  <c r="BQ28" s="1"/>
  <c r="BP33"/>
  <c r="BQ29" l="1"/>
  <c r="BQ31" s="1"/>
  <c r="BR27" l="1"/>
  <c r="BQ33"/>
  <c r="BQ32"/>
  <c r="BQ36" s="1"/>
  <c r="BQ37" s="1"/>
  <c r="BQ38" s="1"/>
  <c r="BR28" s="1"/>
  <c r="BR29" l="1"/>
  <c r="BR31" s="1"/>
  <c r="BR33" l="1"/>
  <c r="BR32"/>
  <c r="BR36" s="1"/>
  <c r="BR37" s="1"/>
  <c r="BR38" s="1"/>
</calcChain>
</file>

<file path=xl/sharedStrings.xml><?xml version="1.0" encoding="utf-8"?>
<sst xmlns="http://schemas.openxmlformats.org/spreadsheetml/2006/main" count="50" uniqueCount="29">
  <si>
    <t>ТАБЛИЦА ЗА ИЗЧИСЛЕНИЕ НА МАКСИМАЛНОТО ПРЕЛИВНО ВОДНО КОЛИЧЕСТВО ПРЕЗ ПРЕЛИВНИК С КЛАПИ И СВОБОДЕН ОБЕМ ПРИ РЕТЕНЗИРАНЕ НА ВИСОКА ВЪЛНА ПРИ  НЕПЪЛЕН ЯЗОВИР</t>
  </si>
  <si>
    <t>Номер</t>
  </si>
  <si>
    <t>величини</t>
  </si>
  <si>
    <t>връх на ВВ в м.куб./сек</t>
  </si>
  <si>
    <t>време за възход в часове на ВВ</t>
  </si>
  <si>
    <t>време на спад в часове на ВВ</t>
  </si>
  <si>
    <t>временни интервали ∆t  часове</t>
  </si>
  <si>
    <t>време tn от началото на ВВ в часове</t>
  </si>
  <si>
    <r>
      <t>водно количество Q</t>
    </r>
    <r>
      <rPr>
        <sz val="11"/>
        <color indexed="8"/>
        <rFont val="Calibri"/>
        <family val="2"/>
        <charset val="204"/>
      </rPr>
      <t>прит</t>
    </r>
    <r>
      <rPr>
        <sz val="14"/>
        <color indexed="8"/>
        <rFont val="Calibri"/>
        <family val="2"/>
        <charset val="204"/>
      </rPr>
      <t xml:space="preserve"> на притока в момент tn</t>
    </r>
  </si>
  <si>
    <t>водно количество на притока в момент tn+1</t>
  </si>
  <si>
    <t>средно водно количество в инервала tn+1-tn    (6+7)/2</t>
  </si>
  <si>
    <t>об. ∆Vn  на прит. в инт. tn+1-tn,  ∆Vn,пр.=8*4*3600/1000000</t>
  </si>
  <si>
    <t>кота ръб клапи или на преливника Zmax</t>
  </si>
  <si>
    <t xml:space="preserve">Обем в язовира Vn в момент tn </t>
  </si>
  <si>
    <t>кота на водното ниво в мом. Tn  -  Z(Vn)=формулата Z=F(Vn)</t>
  </si>
  <si>
    <t>широчина на преливника</t>
  </si>
  <si>
    <t xml:space="preserve">прел. вис. h(tn) в мом. tn,   h(tn)= Z(Vn)- Zmax          </t>
  </si>
  <si>
    <t xml:space="preserve">прел. Q в момент tn,  Qn,прел=έmB h(tn) 3/2 </t>
  </si>
  <si>
    <r>
      <t>максимално водно количество на водовземане   Q</t>
    </r>
    <r>
      <rPr>
        <sz val="11"/>
        <color indexed="8"/>
        <rFont val="Calibri"/>
        <family val="2"/>
        <charset val="204"/>
      </rPr>
      <t>водвз</t>
    </r>
    <r>
      <rPr>
        <sz val="14"/>
        <color indexed="8"/>
        <rFont val="Calibri"/>
        <family val="2"/>
        <charset val="204"/>
      </rPr>
      <t>, конст.</t>
    </r>
  </si>
  <si>
    <r>
      <t>максимално водно количество на изпускателите Q</t>
    </r>
    <r>
      <rPr>
        <sz val="11"/>
        <color indexed="8"/>
        <rFont val="Calibri"/>
        <family val="2"/>
        <charset val="204"/>
      </rPr>
      <t>изп</t>
    </r>
    <r>
      <rPr>
        <sz val="14"/>
        <color indexed="8"/>
        <rFont val="Calibri"/>
        <family val="2"/>
        <charset val="204"/>
      </rPr>
      <t>, конст.</t>
    </r>
  </si>
  <si>
    <t xml:space="preserve">обем ∆Vn  разх. в инт. tn+1-tn  ∆Vn,разх=(14+15+16)*1*3600/1000000 </t>
  </si>
  <si>
    <t>нарастване на обема на яз. в инт. tn+1-tn   ∆Vn,яз=9-18</t>
  </si>
  <si>
    <t>Обем в язовира в момент tn+1 ,  Vn+1=Vn + ∆Vn,яз= 11+19</t>
  </si>
  <si>
    <t>Височина на клапите в м.</t>
  </si>
  <si>
    <t>кота ръб клапи</t>
  </si>
  <si>
    <t xml:space="preserve">.  </t>
  </si>
  <si>
    <t>кота ръб на преливника Zmax</t>
  </si>
  <si>
    <t xml:space="preserve">прел. вис. h(tn) в мом. tn,   h(tn)= Z(Vn)- Zmax      </t>
  </si>
  <si>
    <t>ТАБЛИЦА ЗА ИЗЧИСЛЕНИЕ НА МАКСИМАЛНОТО ПРЕЛИВНО ВОДНО КОЛИЧЕСТВО ПРЕЗ ПРЕЛИВНИК БЕЗ КЛАПИ, СЪС СВОБОДЕН ОБЕМ  ПРИ РЕТЕНЗИРАНЕ НА ВИСОКА ВЪЛНА ПРИ  НЕПЪЛЕН ЯЗОВИР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</si>
</sst>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b/>
      <sz val="16"/>
      <color indexed="8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2"/>
      <color indexed="13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2"/>
      <color indexed="10"/>
      <name val="Calibri"/>
      <family val="2"/>
      <charset val="204"/>
    </font>
    <font>
      <sz val="14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theme="0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0" fillId="0" borderId="3" xfId="0" applyBorder="1"/>
    <xf numFmtId="0" fontId="0" fillId="0" borderId="4" xfId="0" applyBorder="1"/>
    <xf numFmtId="0" fontId="2" fillId="0" borderId="4" xfId="0" applyFont="1" applyBorder="1"/>
    <xf numFmtId="0" fontId="0" fillId="0" borderId="5" xfId="0" applyBorder="1"/>
    <xf numFmtId="0" fontId="3" fillId="0" borderId="6" xfId="0" applyNumberFormat="1" applyFont="1" applyBorder="1"/>
    <xf numFmtId="0" fontId="3" fillId="0" borderId="7" xfId="0" applyNumberFormat="1" applyFont="1" applyBorder="1"/>
    <xf numFmtId="0" fontId="3" fillId="0" borderId="8" xfId="0" applyNumberFormat="1" applyFont="1" applyBorder="1"/>
    <xf numFmtId="2" fontId="3" fillId="0" borderId="7" xfId="0" applyNumberFormat="1" applyFont="1" applyBorder="1"/>
    <xf numFmtId="2" fontId="3" fillId="0" borderId="8" xfId="0" applyNumberFormat="1" applyFont="1" applyBorder="1"/>
    <xf numFmtId="0" fontId="3" fillId="2" borderId="6" xfId="0" applyNumberFormat="1" applyFont="1" applyFill="1" applyBorder="1"/>
    <xf numFmtId="0" fontId="3" fillId="2" borderId="7" xfId="0" applyNumberFormat="1" applyFont="1" applyFill="1" applyBorder="1"/>
    <xf numFmtId="164" fontId="3" fillId="2" borderId="7" xfId="0" applyNumberFormat="1" applyFont="1" applyFill="1" applyBorder="1"/>
    <xf numFmtId="2" fontId="3" fillId="2" borderId="7" xfId="0" applyNumberFormat="1" applyFont="1" applyFill="1" applyBorder="1"/>
    <xf numFmtId="2" fontId="3" fillId="2" borderId="8" xfId="0" applyNumberFormat="1" applyFont="1" applyFill="1" applyBorder="1"/>
    <xf numFmtId="0" fontId="5" fillId="3" borderId="6" xfId="0" applyNumberFormat="1" applyFont="1" applyFill="1" applyBorder="1"/>
    <xf numFmtId="164" fontId="5" fillId="3" borderId="7" xfId="0" applyNumberFormat="1" applyFont="1" applyFill="1" applyBorder="1"/>
    <xf numFmtId="2" fontId="6" fillId="4" borderId="6" xfId="0" applyNumberFormat="1" applyFont="1" applyFill="1" applyBorder="1"/>
    <xf numFmtId="2" fontId="7" fillId="5" borderId="6" xfId="0" applyNumberFormat="1" applyFont="1" applyFill="1" applyBorder="1"/>
    <xf numFmtId="164" fontId="3" fillId="6" borderId="6" xfId="0" applyNumberFormat="1" applyFont="1" applyFill="1" applyBorder="1"/>
    <xf numFmtId="164" fontId="3" fillId="6" borderId="7" xfId="0" applyNumberFormat="1" applyFont="1" applyFill="1" applyBorder="1"/>
    <xf numFmtId="164" fontId="3" fillId="6" borderId="8" xfId="0" applyNumberFormat="1" applyFont="1" applyFill="1" applyBorder="1"/>
    <xf numFmtId="0" fontId="8" fillId="8" borderId="1" xfId="0" applyFont="1" applyFill="1" applyBorder="1"/>
    <xf numFmtId="0" fontId="10" fillId="9" borderId="1" xfId="0" applyNumberFormat="1" applyFont="1" applyFill="1" applyBorder="1"/>
    <xf numFmtId="2" fontId="3" fillId="0" borderId="6" xfId="0" applyNumberFormat="1" applyFont="1" applyBorder="1"/>
    <xf numFmtId="2" fontId="3" fillId="7" borderId="6" xfId="0" applyNumberFormat="1" applyFont="1" applyFill="1" applyBorder="1"/>
    <xf numFmtId="2" fontId="3" fillId="7" borderId="7" xfId="0" applyNumberFormat="1" applyFont="1" applyFill="1" applyBorder="1"/>
    <xf numFmtId="164" fontId="3" fillId="7" borderId="6" xfId="0" applyNumberFormat="1" applyFont="1" applyFill="1" applyBorder="1"/>
    <xf numFmtId="164" fontId="3" fillId="7" borderId="7" xfId="0" applyNumberFormat="1" applyFont="1" applyFill="1" applyBorder="1"/>
    <xf numFmtId="0" fontId="3" fillId="0" borderId="9" xfId="0" applyNumberFormat="1" applyFont="1" applyBorder="1"/>
    <xf numFmtId="0" fontId="3" fillId="0" borderId="10" xfId="0" applyNumberFormat="1" applyFont="1" applyBorder="1"/>
    <xf numFmtId="0" fontId="0" fillId="0" borderId="0" xfId="0" applyBorder="1"/>
    <xf numFmtId="0" fontId="3" fillId="0" borderId="1" xfId="0" applyNumberFormat="1" applyFont="1" applyBorder="1"/>
    <xf numFmtId="0" fontId="3" fillId="0" borderId="1" xfId="0" applyFont="1" applyBorder="1"/>
    <xf numFmtId="0" fontId="2" fillId="0" borderId="0" xfId="0" applyFont="1" applyBorder="1"/>
    <xf numFmtId="0" fontId="0" fillId="0" borderId="0" xfId="0" applyNumberFormat="1" applyBorder="1"/>
    <xf numFmtId="0" fontId="0" fillId="0" borderId="0" xfId="0" applyNumberFormat="1"/>
    <xf numFmtId="0" fontId="9" fillId="0" borderId="0" xfId="0" applyFont="1"/>
    <xf numFmtId="11" fontId="0" fillId="0" borderId="0" xfId="0" applyNumberFormat="1"/>
    <xf numFmtId="0" fontId="4" fillId="0" borderId="0" xfId="1"/>
    <xf numFmtId="0" fontId="2" fillId="0" borderId="0" xfId="0" applyFont="1"/>
    <xf numFmtId="0" fontId="2" fillId="0" borderId="11" xfId="0" applyFont="1" applyBorder="1"/>
    <xf numFmtId="0" fontId="2" fillId="0" borderId="12" xfId="0" applyFont="1" applyBorder="1"/>
    <xf numFmtId="0" fontId="3" fillId="0" borderId="0" xfId="0" applyNumberFormat="1" applyFont="1" applyBorder="1"/>
    <xf numFmtId="0" fontId="3" fillId="0" borderId="13" xfId="0" applyNumberFormat="1" applyFont="1" applyBorder="1"/>
    <xf numFmtId="0" fontId="3" fillId="0" borderId="14" xfId="0" applyNumberFormat="1" applyFont="1" applyBorder="1"/>
    <xf numFmtId="0" fontId="3" fillId="0" borderId="15" xfId="0" applyNumberFormat="1" applyFont="1" applyBorder="1"/>
    <xf numFmtId="2" fontId="3" fillId="7" borderId="16" xfId="0" applyNumberFormat="1" applyFont="1" applyFill="1" applyBorder="1"/>
    <xf numFmtId="2" fontId="3" fillId="7" borderId="17" xfId="0" applyNumberFormat="1" applyFont="1" applyFill="1" applyBorder="1"/>
    <xf numFmtId="2" fontId="3" fillId="7" borderId="18" xfId="0" applyNumberFormat="1" applyFont="1" applyFill="1" applyBorder="1"/>
    <xf numFmtId="0" fontId="3" fillId="0" borderId="19" xfId="0" applyNumberFormat="1" applyFont="1" applyBorder="1"/>
    <xf numFmtId="2" fontId="7" fillId="8" borderId="0" xfId="0" applyNumberFormat="1" applyFont="1" applyFill="1" applyBorder="1"/>
  </cellXfs>
  <cellStyles count="2">
    <cellStyle name="Normal" xfId="0" builtinId="0"/>
    <cellStyle name="Normal_ПреливниксъсКлапи (2)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/>
              <a:t>Ходови линии на притока, прел. водно количество, нивото в язовира и на преливния ръб</a:t>
            </a:r>
          </a:p>
        </c:rich>
      </c:tx>
      <c:layout>
        <c:manualLayout>
          <c:xMode val="edge"/>
          <c:yMode val="edge"/>
          <c:x val="0.12932330827067667"/>
          <c:y val="3.18627450980392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4736842105263369E-2"/>
          <c:y val="0.22058876328116211"/>
          <c:w val="0.75639097744360984"/>
          <c:h val="0.53186401813346862"/>
        </c:manualLayout>
      </c:layout>
      <c:scatterChart>
        <c:scatterStyle val="lineMarker"/>
        <c:ser>
          <c:idx val="0"/>
          <c:order val="0"/>
          <c:tx>
            <c:v>приток</c:v>
          </c:tx>
          <c:spPr>
            <a:ln w="25400">
              <a:solidFill>
                <a:srgbClr val="00CCFF"/>
              </a:solidFill>
              <a:prstDash val="solid"/>
            </a:ln>
          </c:spPr>
          <c:marker>
            <c:symbol val="none"/>
          </c:marker>
          <c:xVal>
            <c:numRef>
              <c:f>[1]ПреливниксъсСвоб.обемкКлапи!$D$22:$BR$22</c:f>
              <c:numCache>
                <c:formatCode>General</c:formatCode>
                <c:ptCount val="6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</c:numCache>
            </c:numRef>
          </c:xVal>
          <c:yVal>
            <c:numRef>
              <c:f>[1]ПреливниксъсСвоб.обемкКлапи!$D$23:$BR$23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116.66666666666667</c:v>
                </c:pt>
                <c:pt idx="26">
                  <c:v>113.33333333333333</c:v>
                </c:pt>
                <c:pt idx="27">
                  <c:v>110</c:v>
                </c:pt>
                <c:pt idx="28">
                  <c:v>106.66666666666667</c:v>
                </c:pt>
                <c:pt idx="29">
                  <c:v>103.33333333333333</c:v>
                </c:pt>
                <c:pt idx="30">
                  <c:v>100</c:v>
                </c:pt>
                <c:pt idx="31">
                  <c:v>96.666666666666657</c:v>
                </c:pt>
                <c:pt idx="32">
                  <c:v>93.333333333333329</c:v>
                </c:pt>
                <c:pt idx="33">
                  <c:v>90</c:v>
                </c:pt>
                <c:pt idx="34">
                  <c:v>86.666666666666657</c:v>
                </c:pt>
                <c:pt idx="35">
                  <c:v>83.333333333333329</c:v>
                </c:pt>
                <c:pt idx="36">
                  <c:v>80</c:v>
                </c:pt>
                <c:pt idx="37">
                  <c:v>76.666666666666657</c:v>
                </c:pt>
                <c:pt idx="38">
                  <c:v>73.333333333333329</c:v>
                </c:pt>
                <c:pt idx="39">
                  <c:v>70</c:v>
                </c:pt>
                <c:pt idx="40">
                  <c:v>66.666666666666657</c:v>
                </c:pt>
                <c:pt idx="41">
                  <c:v>63.333333333333329</c:v>
                </c:pt>
                <c:pt idx="42">
                  <c:v>60</c:v>
                </c:pt>
                <c:pt idx="43">
                  <c:v>56.666666666666664</c:v>
                </c:pt>
                <c:pt idx="44">
                  <c:v>53.333333333333329</c:v>
                </c:pt>
                <c:pt idx="45">
                  <c:v>50</c:v>
                </c:pt>
                <c:pt idx="46">
                  <c:v>46.666666666666657</c:v>
                </c:pt>
                <c:pt idx="47">
                  <c:v>43.333333333333329</c:v>
                </c:pt>
                <c:pt idx="48">
                  <c:v>40</c:v>
                </c:pt>
                <c:pt idx="49">
                  <c:v>36.666666666666657</c:v>
                </c:pt>
                <c:pt idx="50">
                  <c:v>33.333333333333329</c:v>
                </c:pt>
                <c:pt idx="51">
                  <c:v>30</c:v>
                </c:pt>
                <c:pt idx="52">
                  <c:v>26.666666666666657</c:v>
                </c:pt>
                <c:pt idx="53">
                  <c:v>23.333333333333329</c:v>
                </c:pt>
                <c:pt idx="54">
                  <c:v>20</c:v>
                </c:pt>
                <c:pt idx="55">
                  <c:v>16.666666666666657</c:v>
                </c:pt>
                <c:pt idx="56">
                  <c:v>13.333333333333329</c:v>
                </c:pt>
                <c:pt idx="57">
                  <c:v>10</c:v>
                </c:pt>
                <c:pt idx="58">
                  <c:v>6.6666666666666572</c:v>
                </c:pt>
                <c:pt idx="59">
                  <c:v>3.3333333333333286</c:v>
                </c:pt>
                <c:pt idx="60">
                  <c:v>0</c:v>
                </c:pt>
                <c:pt idx="61">
                  <c:v>-3.3333333333333428</c:v>
                </c:pt>
                <c:pt idx="62">
                  <c:v>-6.6666666666666714</c:v>
                </c:pt>
                <c:pt idx="63">
                  <c:v>-10</c:v>
                </c:pt>
                <c:pt idx="64">
                  <c:v>-13.333333333333343</c:v>
                </c:pt>
                <c:pt idx="65">
                  <c:v>-16.666666666666686</c:v>
                </c:pt>
                <c:pt idx="66">
                  <c:v>-20</c:v>
                </c:pt>
              </c:numCache>
            </c:numRef>
          </c:yVal>
        </c:ser>
        <c:ser>
          <c:idx val="1"/>
          <c:order val="1"/>
          <c:tx>
            <c:v>Преливно Q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[1]ПреливниксъсСвоб.обемкКлапи!$D$22:$BR$22</c:f>
              <c:numCache>
                <c:formatCode>General</c:formatCode>
                <c:ptCount val="6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</c:numCache>
            </c:numRef>
          </c:xVal>
          <c:yVal>
            <c:numRef>
              <c:f>'ПреливниксъсСвоб. обембезКлапи'!$D$28:$BR$28</c:f>
              <c:numCache>
                <c:formatCode>0.0</c:formatCode>
                <c:ptCount val="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9.0924336918438674E-3</c:v>
                </c:pt>
                <c:pt idx="31">
                  <c:v>0.76325473043861058</c:v>
                </c:pt>
                <c:pt idx="32">
                  <c:v>1.9963360817523093</c:v>
                </c:pt>
                <c:pt idx="33">
                  <c:v>3.4660322529508352</c:v>
                </c:pt>
                <c:pt idx="34">
                  <c:v>5.0611438832249878</c:v>
                </c:pt>
                <c:pt idx="35">
                  <c:v>6.7092528156463729</c:v>
                </c:pt>
                <c:pt idx="36">
                  <c:v>8.3581998841904319</c:v>
                </c:pt>
                <c:pt idx="37">
                  <c:v>9.9688131833820073</c:v>
                </c:pt>
                <c:pt idx="38">
                  <c:v>11.511189337405979</c:v>
                </c:pt>
                <c:pt idx="39">
                  <c:v>12.962461341698283</c:v>
                </c:pt>
                <c:pt idx="40">
                  <c:v>14.305305867452411</c:v>
                </c:pt>
                <c:pt idx="41">
                  <c:v>15.526867120816242</c:v>
                </c:pt>
                <c:pt idx="42">
                  <c:v>16.617939206461504</c:v>
                </c:pt>
                <c:pt idx="43">
                  <c:v>17.572321901017695</c:v>
                </c:pt>
                <c:pt idx="44">
                  <c:v>18.386300291471869</c:v>
                </c:pt>
                <c:pt idx="45">
                  <c:v>19.058217421703656</c:v>
                </c:pt>
                <c:pt idx="46">
                  <c:v>19.58811955557379</c:v>
                </c:pt>
                <c:pt idx="47">
                  <c:v>19.977459860551079</c:v>
                </c:pt>
                <c:pt idx="48">
                  <c:v>20.228850176515824</c:v>
                </c:pt>
                <c:pt idx="49">
                  <c:v>20.345853061353576</c:v>
                </c:pt>
                <c:pt idx="50">
                  <c:v>20.332808040225803</c:v>
                </c:pt>
                <c:pt idx="51">
                  <c:v>20.194687235375902</c:v>
                </c:pt>
                <c:pt idx="52">
                  <c:v>19.936976497254101</c:v>
                </c:pt>
                <c:pt idx="53">
                  <c:v>19.565578905598738</c:v>
                </c:pt>
                <c:pt idx="54">
                  <c:v>19.086738131128644</c:v>
                </c:pt>
                <c:pt idx="55">
                  <c:v>18.506979693654564</c:v>
                </c:pt>
                <c:pt idx="56">
                  <c:v>17.833068657918034</c:v>
                </c:pt>
                <c:pt idx="57">
                  <c:v>17.071982807615822</c:v>
                </c:pt>
                <c:pt idx="58">
                  <c:v>16.230900865949845</c:v>
                </c:pt>
                <c:pt idx="59">
                  <c:v>15.317205930332731</c:v>
                </c:pt>
                <c:pt idx="60">
                  <c:v>14.338505019088032</c:v>
                </c:pt>
                <c:pt idx="61">
                  <c:v>13.357720034934685</c:v>
                </c:pt>
                <c:pt idx="62">
                  <c:v>12.43090697535642</c:v>
                </c:pt>
                <c:pt idx="63">
                  <c:v>11.554779518187667</c:v>
                </c:pt>
                <c:pt idx="64">
                  <c:v>10.726304064579006</c:v>
                </c:pt>
                <c:pt idx="65">
                  <c:v>9.9426794814106341</c:v>
                </c:pt>
                <c:pt idx="66">
                  <c:v>9.2013188457111674</c:v>
                </c:pt>
              </c:numCache>
            </c:numRef>
          </c:yVal>
        </c:ser>
        <c:axId val="75914624"/>
        <c:axId val="76727040"/>
      </c:scatterChart>
      <c:scatterChart>
        <c:scatterStyle val="lineMarker"/>
        <c:ser>
          <c:idx val="2"/>
          <c:order val="2"/>
          <c:tx>
            <c:v>Ниво язовир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[1]ПреливниксъсСвоб.обемкКлапи!$D$22:$BR$22</c:f>
              <c:numCache>
                <c:formatCode>General</c:formatCode>
                <c:ptCount val="6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</c:numCache>
            </c:numRef>
          </c:xVal>
          <c:yVal>
            <c:numRef>
              <c:f>'ПреливниксъсСвоб. обембезКлапи'!$D$25:$BR$25</c:f>
              <c:numCache>
                <c:formatCode>0.00</c:formatCode>
                <c:ptCount val="67"/>
                <c:pt idx="0">
                  <c:v>402.30859375</c:v>
                </c:pt>
                <c:pt idx="1">
                  <c:v>402.2913854041949</c:v>
                </c:pt>
                <c:pt idx="2">
                  <c:v>402.28105628407826</c:v>
                </c:pt>
                <c:pt idx="3">
                  <c:v>402.27761255847662</c:v>
                </c:pt>
                <c:pt idx="4">
                  <c:v>402.28105628407826</c:v>
                </c:pt>
                <c:pt idx="5">
                  <c:v>402.2913854041949</c:v>
                </c:pt>
                <c:pt idx="6">
                  <c:v>402.30859375</c:v>
                </c:pt>
                <c:pt idx="7">
                  <c:v>402.33267104424522</c:v>
                </c:pt>
                <c:pt idx="8">
                  <c:v>402.36360290745387</c:v>
                </c:pt>
                <c:pt idx="9">
                  <c:v>402.40137086659183</c:v>
                </c:pt>
                <c:pt idx="10">
                  <c:v>402.44595236621632</c:v>
                </c:pt>
                <c:pt idx="11">
                  <c:v>402.49732078210138</c:v>
                </c:pt>
                <c:pt idx="12">
                  <c:v>402.55544543734158</c:v>
                </c:pt>
                <c:pt idx="13">
                  <c:v>402.62029162093239</c:v>
                </c:pt>
                <c:pt idx="14">
                  <c:v>402.69182060882866</c:v>
                </c:pt>
                <c:pt idx="15">
                  <c:v>402.76998968748012</c:v>
                </c:pt>
                <c:pt idx="16">
                  <c:v>402.85475217984447</c:v>
                </c:pt>
                <c:pt idx="17">
                  <c:v>402.94605747387783</c:v>
                </c:pt>
                <c:pt idx="18">
                  <c:v>403.04385105350264</c:v>
                </c:pt>
                <c:pt idx="19">
                  <c:v>403.14807453205304</c:v>
                </c:pt>
                <c:pt idx="20">
                  <c:v>403.25866568819777</c:v>
                </c:pt>
                <c:pt idx="21">
                  <c:v>403.37555850434018</c:v>
                </c:pt>
                <c:pt idx="22">
                  <c:v>403.49868320749601</c:v>
                </c:pt>
                <c:pt idx="23">
                  <c:v>403.62796631264854</c:v>
                </c:pt>
                <c:pt idx="24">
                  <c:v>403.76333066858092</c:v>
                </c:pt>
                <c:pt idx="25">
                  <c:v>403.89922772342271</c:v>
                </c:pt>
                <c:pt idx="26">
                  <c:v>404.03019953852413</c:v>
                </c:pt>
                <c:pt idx="27">
                  <c:v>404.15630062858452</c:v>
                </c:pt>
                <c:pt idx="28">
                  <c:v>404.27758348181862</c:v>
                </c:pt>
                <c:pt idx="29">
                  <c:v>404.39409858124446</c:v>
                </c:pt>
                <c:pt idx="30">
                  <c:v>404.50589442523648</c:v>
                </c:pt>
                <c:pt idx="31">
                  <c:v>404.61300587913968</c:v>
                </c:pt>
                <c:pt idx="32">
                  <c:v>404.71452461902555</c:v>
                </c:pt>
                <c:pt idx="33">
                  <c:v>404.80989157433208</c:v>
                </c:pt>
                <c:pt idx="34">
                  <c:v>404.89886000579298</c:v>
                </c:pt>
                <c:pt idx="35">
                  <c:v>404.98132395130671</c:v>
                </c:pt>
                <c:pt idx="36">
                  <c:v>405.05726684332097</c:v>
                </c:pt>
                <c:pt idx="37">
                  <c:v>405.12673460298754</c:v>
                </c:pt>
                <c:pt idx="38">
                  <c:v>405.18981849368322</c:v>
                </c:pt>
                <c:pt idx="39">
                  <c:v>405.24664303469496</c:v>
                </c:pt>
                <c:pt idx="40">
                  <c:v>405.29735698039542</c:v>
                </c:pt>
                <c:pt idx="41">
                  <c:v>405.34212635550915</c:v>
                </c:pt>
                <c:pt idx="42">
                  <c:v>405.38112896750607</c:v>
                </c:pt>
                <c:pt idx="43">
                  <c:v>405.41455003093091</c:v>
                </c:pt>
                <c:pt idx="44">
                  <c:v>405.44257865571416</c:v>
                </c:pt>
                <c:pt idx="45">
                  <c:v>405.46540502124338</c:v>
                </c:pt>
                <c:pt idx="46">
                  <c:v>405.48321810238548</c:v>
                </c:pt>
                <c:pt idx="47">
                  <c:v>405.49620384362396</c:v>
                </c:pt>
                <c:pt idx="48">
                  <c:v>405.50454369869846</c:v>
                </c:pt>
                <c:pt idx="49">
                  <c:v>405.50841346876916</c:v>
                </c:pt>
                <c:pt idx="50">
                  <c:v>405.50798238399744</c:v>
                </c:pt>
                <c:pt idx="51">
                  <c:v>405.50341238265696</c:v>
                </c:pt>
                <c:pt idx="52">
                  <c:v>405.49485754915975</c:v>
                </c:pt>
                <c:pt idx="53">
                  <c:v>405.48246367816438</c:v>
                </c:pt>
                <c:pt idx="54">
                  <c:v>405.46636793652465</c:v>
                </c:pt>
                <c:pt idx="55">
                  <c:v>405.44669859845067</c:v>
                </c:pt>
                <c:pt idx="56">
                  <c:v>405.42357483201835</c:v>
                </c:pt>
                <c:pt idx="57">
                  <c:v>405.39710651715831</c:v>
                </c:pt>
                <c:pt idx="58">
                  <c:v>405.36739407651572</c:v>
                </c:pt>
                <c:pt idx="59">
                  <c:v>405.33452830106967</c:v>
                </c:pt>
                <c:pt idx="60">
                  <c:v>405.2985901520625</c:v>
                </c:pt>
                <c:pt idx="61">
                  <c:v>405.26174496638419</c:v>
                </c:pt>
                <c:pt idx="62">
                  <c:v>405.22608909273708</c:v>
                </c:pt>
                <c:pt idx="63">
                  <c:v>405.19155885060951</c:v>
                </c:pt>
                <c:pt idx="64">
                  <c:v>405.15809426256726</c:v>
                </c:pt>
                <c:pt idx="65">
                  <c:v>405.12563878146784</c:v>
                </c:pt>
                <c:pt idx="66">
                  <c:v>405.09413903796064</c:v>
                </c:pt>
              </c:numCache>
            </c:numRef>
          </c:yVal>
        </c:ser>
        <c:ser>
          <c:idx val="3"/>
          <c:order val="3"/>
          <c:tx>
            <c:v>Ниво преливник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[1]ПреливниксъсСвоб.обемкКлапи!$D$22:$BR$22</c:f>
              <c:numCache>
                <c:formatCode>General</c:formatCode>
                <c:ptCount val="6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</c:numCache>
            </c:numRef>
          </c:xVal>
          <c:yVal>
            <c:numRef>
              <c:f>'ПреливниксъсСвоб. обембезКлапи'!$D$23:$BR$23</c:f>
              <c:numCache>
                <c:formatCode>General</c:formatCode>
                <c:ptCount val="67"/>
                <c:pt idx="0">
                  <c:v>404.5</c:v>
                </c:pt>
                <c:pt idx="1">
                  <c:v>404.5</c:v>
                </c:pt>
                <c:pt idx="2">
                  <c:v>404.5</c:v>
                </c:pt>
                <c:pt idx="3">
                  <c:v>404.5</c:v>
                </c:pt>
                <c:pt idx="4">
                  <c:v>404.5</c:v>
                </c:pt>
                <c:pt idx="5">
                  <c:v>404.5</c:v>
                </c:pt>
                <c:pt idx="6">
                  <c:v>404.5</c:v>
                </c:pt>
                <c:pt idx="7">
                  <c:v>404.5</c:v>
                </c:pt>
                <c:pt idx="8">
                  <c:v>404.5</c:v>
                </c:pt>
                <c:pt idx="9">
                  <c:v>404.5</c:v>
                </c:pt>
                <c:pt idx="10">
                  <c:v>404.5</c:v>
                </c:pt>
                <c:pt idx="11">
                  <c:v>404.5</c:v>
                </c:pt>
                <c:pt idx="12">
                  <c:v>404.5</c:v>
                </c:pt>
                <c:pt idx="13">
                  <c:v>404.5</c:v>
                </c:pt>
                <c:pt idx="14">
                  <c:v>404.5</c:v>
                </c:pt>
                <c:pt idx="15">
                  <c:v>404.5</c:v>
                </c:pt>
                <c:pt idx="16">
                  <c:v>404.5</c:v>
                </c:pt>
                <c:pt idx="17">
                  <c:v>404.5</c:v>
                </c:pt>
                <c:pt idx="18">
                  <c:v>404.5</c:v>
                </c:pt>
                <c:pt idx="19">
                  <c:v>404.5</c:v>
                </c:pt>
                <c:pt idx="20">
                  <c:v>404.5</c:v>
                </c:pt>
                <c:pt idx="21">
                  <c:v>404.5</c:v>
                </c:pt>
                <c:pt idx="22">
                  <c:v>404.5</c:v>
                </c:pt>
                <c:pt idx="23">
                  <c:v>404.5</c:v>
                </c:pt>
                <c:pt idx="24">
                  <c:v>404.5</c:v>
                </c:pt>
                <c:pt idx="25">
                  <c:v>404.5</c:v>
                </c:pt>
                <c:pt idx="26">
                  <c:v>404.5</c:v>
                </c:pt>
                <c:pt idx="27">
                  <c:v>404.5</c:v>
                </c:pt>
                <c:pt idx="28">
                  <c:v>404.5</c:v>
                </c:pt>
                <c:pt idx="29">
                  <c:v>404.5</c:v>
                </c:pt>
                <c:pt idx="30">
                  <c:v>404.5</c:v>
                </c:pt>
                <c:pt idx="31">
                  <c:v>404.5</c:v>
                </c:pt>
                <c:pt idx="32">
                  <c:v>404.5</c:v>
                </c:pt>
                <c:pt idx="33">
                  <c:v>404.5</c:v>
                </c:pt>
                <c:pt idx="34">
                  <c:v>404.5</c:v>
                </c:pt>
                <c:pt idx="35">
                  <c:v>404.5</c:v>
                </c:pt>
                <c:pt idx="36">
                  <c:v>404.5</c:v>
                </c:pt>
                <c:pt idx="37">
                  <c:v>404.5</c:v>
                </c:pt>
                <c:pt idx="38">
                  <c:v>404.5</c:v>
                </c:pt>
                <c:pt idx="39">
                  <c:v>404.5</c:v>
                </c:pt>
                <c:pt idx="40">
                  <c:v>404.5</c:v>
                </c:pt>
                <c:pt idx="41">
                  <c:v>404.5</c:v>
                </c:pt>
                <c:pt idx="42">
                  <c:v>404.5</c:v>
                </c:pt>
                <c:pt idx="43">
                  <c:v>404.5</c:v>
                </c:pt>
                <c:pt idx="44">
                  <c:v>404.5</c:v>
                </c:pt>
                <c:pt idx="45">
                  <c:v>404.5</c:v>
                </c:pt>
                <c:pt idx="46">
                  <c:v>404.5</c:v>
                </c:pt>
                <c:pt idx="47">
                  <c:v>404.5</c:v>
                </c:pt>
                <c:pt idx="48">
                  <c:v>404.5</c:v>
                </c:pt>
                <c:pt idx="49">
                  <c:v>404.5</c:v>
                </c:pt>
                <c:pt idx="50">
                  <c:v>404.5</c:v>
                </c:pt>
                <c:pt idx="51">
                  <c:v>404.5</c:v>
                </c:pt>
                <c:pt idx="52">
                  <c:v>404.5</c:v>
                </c:pt>
                <c:pt idx="53">
                  <c:v>404.5</c:v>
                </c:pt>
                <c:pt idx="54">
                  <c:v>404.5</c:v>
                </c:pt>
                <c:pt idx="55">
                  <c:v>404.5</c:v>
                </c:pt>
                <c:pt idx="56">
                  <c:v>404.5</c:v>
                </c:pt>
                <c:pt idx="57">
                  <c:v>404.5</c:v>
                </c:pt>
                <c:pt idx="58">
                  <c:v>404.5</c:v>
                </c:pt>
                <c:pt idx="59">
                  <c:v>404.5</c:v>
                </c:pt>
                <c:pt idx="60">
                  <c:v>404.5</c:v>
                </c:pt>
                <c:pt idx="61">
                  <c:v>404.5</c:v>
                </c:pt>
                <c:pt idx="62">
                  <c:v>404.5</c:v>
                </c:pt>
                <c:pt idx="63">
                  <c:v>404.5</c:v>
                </c:pt>
                <c:pt idx="64">
                  <c:v>404.5</c:v>
                </c:pt>
                <c:pt idx="65">
                  <c:v>404.5</c:v>
                </c:pt>
                <c:pt idx="66">
                  <c:v>404.5</c:v>
                </c:pt>
              </c:numCache>
            </c:numRef>
          </c:yVal>
        </c:ser>
        <c:axId val="81592320"/>
        <c:axId val="81594240"/>
      </c:scatterChart>
      <c:valAx>
        <c:axId val="75914624"/>
        <c:scaling>
          <c:orientation val="minMax"/>
          <c:max val="132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bg-BG" sz="10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време </a:t>
                </a:r>
                <a:r>
                  <a:rPr lang="en-US" sz="10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h</a:t>
                </a:r>
              </a:p>
            </c:rich>
          </c:tx>
          <c:layout>
            <c:manualLayout>
              <c:xMode val="edge"/>
              <c:yMode val="edge"/>
              <c:x val="0.43007518796992505"/>
              <c:y val="0.8284334311152282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6727040"/>
        <c:crosses val="autoZero"/>
        <c:crossBetween val="midCat"/>
        <c:majorUnit val="10"/>
      </c:valAx>
      <c:valAx>
        <c:axId val="7672704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bg-BG"/>
                  <a:t>м.куб./сек</a:t>
                </a:r>
              </a:p>
            </c:rich>
          </c:tx>
          <c:layout>
            <c:manualLayout>
              <c:xMode val="edge"/>
              <c:yMode val="edge"/>
              <c:x val="1.0526315789473684E-2"/>
              <c:y val="0.401961813596829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75914624"/>
        <c:crosses val="autoZero"/>
        <c:crossBetween val="midCat"/>
      </c:valAx>
      <c:valAx>
        <c:axId val="81592320"/>
        <c:scaling>
          <c:orientation val="minMax"/>
        </c:scaling>
        <c:delete val="1"/>
        <c:axPos val="b"/>
        <c:numFmt formatCode="General" sourceLinked="1"/>
        <c:tickLblPos val="nextTo"/>
        <c:crossAx val="81594240"/>
        <c:crosses val="autoZero"/>
        <c:crossBetween val="midCat"/>
      </c:valAx>
      <c:valAx>
        <c:axId val="81594240"/>
        <c:scaling>
          <c:orientation val="minMax"/>
          <c:max val="407"/>
          <c:min val="402"/>
        </c:scaling>
        <c:axPos val="r"/>
        <c:numFmt formatCode="0.0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81592320"/>
        <c:crosses val="max"/>
        <c:crossBetween val="midCat"/>
        <c:majorUnit val="1"/>
        <c:minorUnit val="0.5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428571428571432"/>
          <c:y val="0.92157094333796485"/>
          <c:w val="0.73834586466165431"/>
          <c:h val="5.882378673254076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/>
              <a:t>Връзка кота водно ниво - обем в язовира на нивото на преливния ръб</a:t>
            </a:r>
          </a:p>
        </c:rich>
      </c:tx>
      <c:layout>
        <c:manualLayout>
          <c:xMode val="edge"/>
          <c:yMode val="edge"/>
          <c:x val="0.11712420673640585"/>
          <c:y val="4.690219382954490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513537291556327"/>
          <c:y val="0.18756915762888129"/>
          <c:w val="0.80720862754896461"/>
          <c:h val="0.58005487049967863"/>
        </c:manualLayout>
      </c:layout>
      <c:scatterChart>
        <c:scatterStyle val="smoothMarker"/>
        <c:ser>
          <c:idx val="0"/>
          <c:order val="0"/>
          <c:tx>
            <c:v>Кота - обем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trendline>
            <c:trendlineType val="poly"/>
            <c:order val="3"/>
            <c:dispEq val="1"/>
            <c:trendlineLbl>
              <c:layout>
                <c:manualLayout>
                  <c:x val="-0.15209754400296532"/>
                  <c:y val="-8.507443173376924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59E-08x</a:t>
                    </a:r>
                    <a:r>
                      <a:rPr lang="en-US" baseline="30000"/>
                      <a:t>3</a:t>
                    </a:r>
                    <a:r>
                      <a:rPr lang="en-US" baseline="0"/>
                      <a:t> - 0,00075x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+ 0,351x + 369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[1]ПреливниксъсКлапи!$E$36:$E$44</c:f>
              <c:numCache>
                <c:formatCode>General</c:formatCode>
                <c:ptCount val="9"/>
                <c:pt idx="0">
                  <c:v>99.48</c:v>
                </c:pt>
                <c:pt idx="1">
                  <c:v>111.318</c:v>
                </c:pt>
                <c:pt idx="2">
                  <c:v>113.3</c:v>
                </c:pt>
                <c:pt idx="3">
                  <c:v>120.12</c:v>
                </c:pt>
                <c:pt idx="4">
                  <c:v>126.06</c:v>
                </c:pt>
                <c:pt idx="5">
                  <c:v>133.13999999999999</c:v>
                </c:pt>
                <c:pt idx="6">
                  <c:v>134.821</c:v>
                </c:pt>
                <c:pt idx="7">
                  <c:v>143.85499999999999</c:v>
                </c:pt>
                <c:pt idx="8">
                  <c:v>149</c:v>
                </c:pt>
              </c:numCache>
            </c:numRef>
          </c:xVal>
          <c:yVal>
            <c:numRef>
              <c:f>[1]ПреливниксъсКлапи!$D$36:$D$44</c:f>
              <c:numCache>
                <c:formatCode>General</c:formatCode>
                <c:ptCount val="9"/>
                <c:pt idx="0">
                  <c:v>397</c:v>
                </c:pt>
                <c:pt idx="1">
                  <c:v>399.54</c:v>
                </c:pt>
                <c:pt idx="2">
                  <c:v>400</c:v>
                </c:pt>
                <c:pt idx="3">
                  <c:v>401.31</c:v>
                </c:pt>
                <c:pt idx="4">
                  <c:v>402.46</c:v>
                </c:pt>
                <c:pt idx="5">
                  <c:v>403.73</c:v>
                </c:pt>
                <c:pt idx="6">
                  <c:v>404.09</c:v>
                </c:pt>
                <c:pt idx="7">
                  <c:v>405.72</c:v>
                </c:pt>
                <c:pt idx="8">
                  <c:v>407</c:v>
                </c:pt>
              </c:numCache>
            </c:numRef>
          </c:yVal>
          <c:smooth val="1"/>
        </c:ser>
        <c:axId val="58276480"/>
        <c:axId val="58286848"/>
      </c:scatterChart>
      <c:valAx>
        <c:axId val="58276480"/>
        <c:scaling>
          <c:orientation val="minMax"/>
          <c:max val="150"/>
          <c:min val="99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bg-BG"/>
                  <a:t>обем в млн.м.куб</a:t>
                </a:r>
              </a:p>
            </c:rich>
          </c:tx>
          <c:layout>
            <c:manualLayout>
              <c:xMode val="edge"/>
              <c:yMode val="edge"/>
              <c:x val="0.39411770934973211"/>
              <c:y val="0.875185064131134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25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286848"/>
        <c:crossesAt val="397"/>
        <c:crossBetween val="midCat"/>
        <c:majorUnit val="2"/>
        <c:minorUnit val="1"/>
      </c:valAx>
      <c:valAx>
        <c:axId val="58286848"/>
        <c:scaling>
          <c:orientation val="minMax"/>
          <c:max val="408"/>
          <c:min val="397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bg-BG"/>
                  <a:t>Кота </a:t>
                </a:r>
              </a:p>
            </c:rich>
          </c:tx>
          <c:layout>
            <c:manualLayout>
              <c:xMode val="edge"/>
              <c:yMode val="edge"/>
              <c:x val="1.2612645321352122E-2"/>
              <c:y val="0.452567523399197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8276480"/>
        <c:crossesAt val="99"/>
        <c:crossBetween val="midCat"/>
        <c:majorUnit val="0.5"/>
      </c:valAx>
      <c:spPr>
        <a:solidFill>
          <a:srgbClr val="FFFFFF"/>
        </a:solidFill>
        <a:ln w="34925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53329248829494"/>
          <c:y val="0.93584905660377427"/>
          <c:w val="0.70749324922280976"/>
          <c:h val="4.71698113207547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/>
              <a:t>Ходови линии на притока, прел. водно количество, нивото в язовира и на преливния ръб при преливник</a:t>
            </a:r>
            <a:r>
              <a:rPr lang="bg-BG" baseline="0"/>
              <a:t> с падащи клапи</a:t>
            </a:r>
            <a:endParaRPr lang="bg-BG"/>
          </a:p>
        </c:rich>
      </c:tx>
      <c:layout>
        <c:manualLayout>
          <c:xMode val="edge"/>
          <c:yMode val="edge"/>
          <c:x val="0.12708028966258736"/>
          <c:y val="3.20197044334975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043881077942588"/>
          <c:y val="0.23152737204550403"/>
          <c:w val="0.75340448997471421"/>
          <c:h val="0.52709422997593458"/>
        </c:manualLayout>
      </c:layout>
      <c:scatterChart>
        <c:scatterStyle val="lineMarker"/>
        <c:ser>
          <c:idx val="0"/>
          <c:order val="0"/>
          <c:tx>
            <c:v>приток</c:v>
          </c:tx>
          <c:spPr>
            <a:ln w="25400">
              <a:solidFill>
                <a:srgbClr val="00CCFF"/>
              </a:solidFill>
              <a:prstDash val="solid"/>
            </a:ln>
          </c:spPr>
          <c:marker>
            <c:symbol val="none"/>
          </c:marker>
          <c:xVal>
            <c:numRef>
              <c:f>ПреливниксъсСвоб.обемкКлапи!$D$22:$BR$22</c:f>
              <c:numCache>
                <c:formatCode>General</c:formatCode>
                <c:ptCount val="6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</c:numCache>
            </c:numRef>
          </c:xVal>
          <c:yVal>
            <c:numRef>
              <c:f>ПреливниксъсСвоб.обемкКлапи!$D$23:$BR$23</c:f>
              <c:numCache>
                <c:formatCode>General</c:formatCode>
                <c:ptCount val="67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116.66666666666667</c:v>
                </c:pt>
                <c:pt idx="26">
                  <c:v>113.33333333333333</c:v>
                </c:pt>
                <c:pt idx="27">
                  <c:v>110</c:v>
                </c:pt>
                <c:pt idx="28">
                  <c:v>106.66666666666667</c:v>
                </c:pt>
                <c:pt idx="29">
                  <c:v>103.33333333333333</c:v>
                </c:pt>
                <c:pt idx="30">
                  <c:v>100</c:v>
                </c:pt>
                <c:pt idx="31">
                  <c:v>96.666666666666657</c:v>
                </c:pt>
                <c:pt idx="32">
                  <c:v>93.333333333333329</c:v>
                </c:pt>
                <c:pt idx="33">
                  <c:v>90</c:v>
                </c:pt>
                <c:pt idx="34">
                  <c:v>86.666666666666657</c:v>
                </c:pt>
                <c:pt idx="35">
                  <c:v>83.333333333333329</c:v>
                </c:pt>
                <c:pt idx="36">
                  <c:v>80</c:v>
                </c:pt>
                <c:pt idx="37">
                  <c:v>76.666666666666657</c:v>
                </c:pt>
                <c:pt idx="38">
                  <c:v>73.333333333333329</c:v>
                </c:pt>
                <c:pt idx="39">
                  <c:v>70</c:v>
                </c:pt>
                <c:pt idx="40">
                  <c:v>66.666666666666657</c:v>
                </c:pt>
                <c:pt idx="41">
                  <c:v>63.333333333333329</c:v>
                </c:pt>
                <c:pt idx="42">
                  <c:v>60</c:v>
                </c:pt>
                <c:pt idx="43">
                  <c:v>56.666666666666664</c:v>
                </c:pt>
                <c:pt idx="44">
                  <c:v>53.333333333333329</c:v>
                </c:pt>
                <c:pt idx="45">
                  <c:v>50</c:v>
                </c:pt>
                <c:pt idx="46">
                  <c:v>46.666666666666657</c:v>
                </c:pt>
                <c:pt idx="47">
                  <c:v>43.333333333333329</c:v>
                </c:pt>
                <c:pt idx="48">
                  <c:v>40</c:v>
                </c:pt>
                <c:pt idx="49">
                  <c:v>36.666666666666657</c:v>
                </c:pt>
                <c:pt idx="50">
                  <c:v>33.333333333333329</c:v>
                </c:pt>
                <c:pt idx="51">
                  <c:v>30</c:v>
                </c:pt>
                <c:pt idx="52">
                  <c:v>26.666666666666657</c:v>
                </c:pt>
                <c:pt idx="53">
                  <c:v>23.333333333333329</c:v>
                </c:pt>
                <c:pt idx="54">
                  <c:v>20</c:v>
                </c:pt>
                <c:pt idx="55">
                  <c:v>16.666666666666657</c:v>
                </c:pt>
                <c:pt idx="56">
                  <c:v>13.333333333333329</c:v>
                </c:pt>
                <c:pt idx="57">
                  <c:v>10</c:v>
                </c:pt>
                <c:pt idx="58">
                  <c:v>6.6666666666666572</c:v>
                </c:pt>
                <c:pt idx="59">
                  <c:v>3.3333333333333286</c:v>
                </c:pt>
                <c:pt idx="60">
                  <c:v>0</c:v>
                </c:pt>
                <c:pt idx="61">
                  <c:v>-3.3333333333333428</c:v>
                </c:pt>
                <c:pt idx="62">
                  <c:v>-6.6666666666666714</c:v>
                </c:pt>
                <c:pt idx="63">
                  <c:v>-10</c:v>
                </c:pt>
                <c:pt idx="64">
                  <c:v>-13.333333333333343</c:v>
                </c:pt>
                <c:pt idx="65">
                  <c:v>-16.666666666666686</c:v>
                </c:pt>
                <c:pt idx="66">
                  <c:v>-20</c:v>
                </c:pt>
              </c:numCache>
            </c:numRef>
          </c:yVal>
        </c:ser>
        <c:ser>
          <c:idx val="4"/>
          <c:order val="3"/>
          <c:tx>
            <c:v>преливно Q</c:v>
          </c:tx>
          <c:marker>
            <c:symbol val="none"/>
          </c:marker>
          <c:xVal>
            <c:numRef>
              <c:f>ПреливниксъсСвоб.обемкКлапи!$D$22:$BR$22</c:f>
              <c:numCache>
                <c:formatCode>General</c:formatCode>
                <c:ptCount val="6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</c:numCache>
            </c:numRef>
          </c:xVal>
          <c:yVal>
            <c:numRef>
              <c:f>ПреливниксъсСвоб.обемкКлапи!$D$33:$BR$33</c:f>
              <c:numCache>
                <c:formatCode>General</c:formatCode>
                <c:ptCount val="6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0.14504505117265096</c:v>
                </c:pt>
                <c:pt idx="33">
                  <c:v>233.81385014983485</c:v>
                </c:pt>
                <c:pt idx="34">
                  <c:v>219.85447871528029</c:v>
                </c:pt>
                <c:pt idx="35">
                  <c:v>207.00018591316609</c:v>
                </c:pt>
                <c:pt idx="36">
                  <c:v>195.12962269493198</c:v>
                </c:pt>
                <c:pt idx="37">
                  <c:v>184.13594966752385</c:v>
                </c:pt>
                <c:pt idx="38">
                  <c:v>173.92503955673007</c:v>
                </c:pt>
                <c:pt idx="39">
                  <c:v>164.41389849628402</c:v>
                </c:pt>
                <c:pt idx="40">
                  <c:v>155.52928403925821</c:v>
                </c:pt>
                <c:pt idx="41">
                  <c:v>147.20649821782902</c:v>
                </c:pt>
                <c:pt idx="42">
                  <c:v>139.38833519310302</c:v>
                </c:pt>
                <c:pt idx="43">
                  <c:v>132.02416467074983</c:v>
                </c:pt>
                <c:pt idx="44">
                  <c:v>125.06913406951094</c:v>
                </c:pt>
                <c:pt idx="45">
                  <c:v>118.48347426665703</c:v>
                </c:pt>
                <c:pt idx="46">
                  <c:v>112.23189551408915</c:v>
                </c:pt>
                <c:pt idx="47">
                  <c:v>106.28306177017302</c:v>
                </c:pt>
                <c:pt idx="48">
                  <c:v>100.60913319988899</c:v>
                </c:pt>
                <c:pt idx="49">
                  <c:v>95.185367951936058</c:v>
                </c:pt>
                <c:pt idx="50">
                  <c:v>89.989775528697123</c:v>
                </c:pt>
                <c:pt idx="51">
                  <c:v>85.002815132523594</c:v>
                </c:pt>
                <c:pt idx="52">
                  <c:v>80.207133312335685</c:v>
                </c:pt>
                <c:pt idx="53">
                  <c:v>75.587336062493165</c:v>
                </c:pt>
                <c:pt idx="54">
                  <c:v>71.129791256347829</c:v>
                </c:pt>
                <c:pt idx="55">
                  <c:v>66.822457945079734</c:v>
                </c:pt>
                <c:pt idx="56">
                  <c:v>62.654739634019194</c:v>
                </c:pt>
                <c:pt idx="57">
                  <c:v>58.617359179053935</c:v>
                </c:pt>
                <c:pt idx="58">
                  <c:v>54.702253441713985</c:v>
                </c:pt>
                <c:pt idx="59">
                  <c:v>50.90248632128354</c:v>
                </c:pt>
                <c:pt idx="60">
                  <c:v>47.212179267380321</c:v>
                </c:pt>
                <c:pt idx="61">
                  <c:v>43.62645889369368</c:v>
                </c:pt>
                <c:pt idx="62">
                  <c:v>40.141421899120125</c:v>
                </c:pt>
                <c:pt idx="63">
                  <c:v>36.754118206561373</c:v>
                </c:pt>
                <c:pt idx="64">
                  <c:v>33.46255412730136</c:v>
                </c:pt>
                <c:pt idx="65">
                  <c:v>30.26571856459087</c:v>
                </c:pt>
                <c:pt idx="66">
                  <c:v>27.163636967637263</c:v>
                </c:pt>
              </c:numCache>
            </c:numRef>
          </c:yVal>
        </c:ser>
        <c:axId val="59323520"/>
        <c:axId val="59325440"/>
      </c:scatterChart>
      <c:scatterChart>
        <c:scatterStyle val="lineMarker"/>
        <c:ser>
          <c:idx val="2"/>
          <c:order val="1"/>
          <c:tx>
            <c:v>Ниво язовир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xVal>
            <c:numRef>
              <c:f>ПреливниксъсСвоб.обемкКлапи!$D$22:$BR$22</c:f>
              <c:numCache>
                <c:formatCode>General</c:formatCode>
                <c:ptCount val="6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</c:numCache>
            </c:numRef>
          </c:xVal>
          <c:yVal>
            <c:numRef>
              <c:f>ПреливниксъсСвоб.обемкКлапи!$D$29:$BR$29</c:f>
              <c:numCache>
                <c:formatCode>0.00</c:formatCode>
                <c:ptCount val="67"/>
                <c:pt idx="0">
                  <c:v>402.11690815999998</c:v>
                </c:pt>
                <c:pt idx="1">
                  <c:v>402.09960446555789</c:v>
                </c:pt>
                <c:pt idx="2">
                  <c:v>402.08921812249554</c:v>
                </c:pt>
                <c:pt idx="3">
                  <c:v>402.0857553202847</c:v>
                </c:pt>
                <c:pt idx="4">
                  <c:v>402.08921812249554</c:v>
                </c:pt>
                <c:pt idx="5">
                  <c:v>402.09960446555789</c:v>
                </c:pt>
                <c:pt idx="6">
                  <c:v>402.11690815999998</c:v>
                </c:pt>
                <c:pt idx="7">
                  <c:v>402.14111889416472</c:v>
                </c:pt>
                <c:pt idx="8">
                  <c:v>402.17222224040296</c:v>
                </c:pt>
                <c:pt idx="9">
                  <c:v>402.2101996637449</c:v>
                </c:pt>
                <c:pt idx="10">
                  <c:v>402.25502853304829</c:v>
                </c:pt>
                <c:pt idx="11">
                  <c:v>402.3066821346244</c:v>
                </c:pt>
                <c:pt idx="12">
                  <c:v>402.36512968834126</c:v>
                </c:pt>
                <c:pt idx="13">
                  <c:v>402.43033636620453</c:v>
                </c:pt>
                <c:pt idx="14">
                  <c:v>402.50226331341554</c:v>
                </c:pt>
                <c:pt idx="15">
                  <c:v>402.58086767190713</c:v>
                </c:pt>
                <c:pt idx="16">
                  <c:v>402.6661026063565</c:v>
                </c:pt>
                <c:pt idx="17">
                  <c:v>402.75791733267567</c:v>
                </c:pt>
                <c:pt idx="18">
                  <c:v>402.85625714897975</c:v>
                </c:pt>
                <c:pt idx="19">
                  <c:v>402.96106346903173</c:v>
                </c:pt>
                <c:pt idx="20">
                  <c:v>403.07227385816577</c:v>
                </c:pt>
                <c:pt idx="21">
                  <c:v>403.18982207168716</c:v>
                </c:pt>
                <c:pt idx="22">
                  <c:v>403.31363809575009</c:v>
                </c:pt>
                <c:pt idx="23">
                  <c:v>403.44364819071268</c:v>
                </c:pt>
                <c:pt idx="24">
                  <c:v>403.57977493696939</c:v>
                </c:pt>
                <c:pt idx="25">
                  <c:v>403.71643862881473</c:v>
                </c:pt>
                <c:pt idx="26">
                  <c:v>403.84815048497217</c:v>
                </c:pt>
                <c:pt idx="27">
                  <c:v>403.97496520365462</c:v>
                </c:pt>
                <c:pt idx="28">
                  <c:v>404.09693545047338</c:v>
                </c:pt>
                <c:pt idx="29">
                  <c:v>404.21411187972575</c:v>
                </c:pt>
                <c:pt idx="30">
                  <c:v>404.32654315494847</c:v>
                </c:pt>
                <c:pt idx="31">
                  <c:v>404.43427596873727</c:v>
                </c:pt>
                <c:pt idx="32">
                  <c:v>404.53735506183227</c:v>
                </c:pt>
                <c:pt idx="33">
                  <c:v>404.63563722509014</c:v>
                </c:pt>
                <c:pt idx="34">
                  <c:v>404.42913894768998</c:v>
                </c:pt>
                <c:pt idx="35">
                  <c:v>404.23508747227055</c:v>
                </c:pt>
                <c:pt idx="36">
                  <c:v>404.05228718834735</c:v>
                </c:pt>
                <c:pt idx="37">
                  <c:v>403.87965505567024</c:v>
                </c:pt>
                <c:pt idx="38">
                  <c:v>403.71621021786802</c:v>
                </c:pt>
                <c:pt idx="39">
                  <c:v>403.56106431418078</c:v>
                </c:pt>
                <c:pt idx="40">
                  <c:v>403.41341252883677</c:v>
                </c:pt>
                <c:pt idx="41">
                  <c:v>403.27252538137895</c:v>
                </c:pt>
                <c:pt idx="42">
                  <c:v>403.13774123739626</c:v>
                </c:pt>
                <c:pt idx="43">
                  <c:v>403.00845950416203</c:v>
                </c:pt>
                <c:pt idx="44">
                  <c:v>402.88413446701168</c:v>
                </c:pt>
                <c:pt idx="45">
                  <c:v>402.7642697179993</c:v>
                </c:pt>
                <c:pt idx="46">
                  <c:v>402.64841312704783</c:v>
                </c:pt>
                <c:pt idx="47">
                  <c:v>402.536152306453</c:v>
                </c:pt>
                <c:pt idx="48">
                  <c:v>402.42711052148695</c:v>
                </c:pt>
                <c:pt idx="49">
                  <c:v>402.32094300246717</c:v>
                </c:pt>
                <c:pt idx="50">
                  <c:v>402.21733361665162</c:v>
                </c:pt>
                <c:pt idx="51">
                  <c:v>402.11599186144326</c:v>
                </c:pt>
                <c:pt idx="52">
                  <c:v>402.01665014347128</c:v>
                </c:pt>
                <c:pt idx="53">
                  <c:v>401.91906131104878</c:v>
                </c:pt>
                <c:pt idx="54">
                  <c:v>401.8229964102153</c:v>
                </c:pt>
                <c:pt idx="55">
                  <c:v>401.72824263700397</c:v>
                </c:pt>
                <c:pt idx="56">
                  <c:v>401.63460146070099</c:v>
                </c:pt>
                <c:pt idx="57">
                  <c:v>401.54188689465508</c:v>
                </c:pt>
                <c:pt idx="58">
                  <c:v>401.449923892627</c:v>
                </c:pt>
                <c:pt idx="59">
                  <c:v>401.35854684970894</c:v>
                </c:pt>
                <c:pt idx="60">
                  <c:v>401.26759818744944</c:v>
                </c:pt>
                <c:pt idx="61">
                  <c:v>401.17692700292423</c:v>
                </c:pt>
                <c:pt idx="62">
                  <c:v>401.0863877610081</c:v>
                </c:pt>
                <c:pt idx="63">
                  <c:v>400.99583900787474</c:v>
                </c:pt>
                <c:pt idx="64">
                  <c:v>400.90514208158078</c:v>
                </c:pt>
                <c:pt idx="65">
                  <c:v>400.81415979214137</c:v>
                </c:pt>
                <c:pt idx="66">
                  <c:v>400.72275503828934</c:v>
                </c:pt>
              </c:numCache>
            </c:numRef>
          </c:yVal>
        </c:ser>
        <c:ser>
          <c:idx val="3"/>
          <c:order val="2"/>
          <c:tx>
            <c:v>Ниво преливник</c:v>
          </c:tx>
          <c:spPr>
            <a:ln w="2540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ПреливниксъсСвоб.обемкКлапи!$D$22:$BR$22</c:f>
              <c:numCache>
                <c:formatCode>General</c:formatCode>
                <c:ptCount val="6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</c:numCache>
            </c:numRef>
          </c:xVal>
          <c:yVal>
            <c:numRef>
              <c:f>ПреливниксъсСвоб.обемкКлапи!$D$27:$BR$27</c:f>
              <c:numCache>
                <c:formatCode>General</c:formatCode>
                <c:ptCount val="67"/>
                <c:pt idx="0">
                  <c:v>404.5</c:v>
                </c:pt>
                <c:pt idx="1">
                  <c:v>404.5</c:v>
                </c:pt>
                <c:pt idx="2">
                  <c:v>404.5</c:v>
                </c:pt>
                <c:pt idx="3">
                  <c:v>404.5</c:v>
                </c:pt>
                <c:pt idx="4">
                  <c:v>404.5</c:v>
                </c:pt>
                <c:pt idx="5">
                  <c:v>404.5</c:v>
                </c:pt>
                <c:pt idx="6">
                  <c:v>404.5</c:v>
                </c:pt>
                <c:pt idx="7">
                  <c:v>404.5</c:v>
                </c:pt>
                <c:pt idx="8">
                  <c:v>404.5</c:v>
                </c:pt>
                <c:pt idx="9">
                  <c:v>404.5</c:v>
                </c:pt>
                <c:pt idx="10">
                  <c:v>404.5</c:v>
                </c:pt>
                <c:pt idx="11">
                  <c:v>404.5</c:v>
                </c:pt>
                <c:pt idx="12">
                  <c:v>404.5</c:v>
                </c:pt>
                <c:pt idx="13">
                  <c:v>404.5</c:v>
                </c:pt>
                <c:pt idx="14">
                  <c:v>404.5</c:v>
                </c:pt>
                <c:pt idx="15">
                  <c:v>404.5</c:v>
                </c:pt>
                <c:pt idx="16">
                  <c:v>404.5</c:v>
                </c:pt>
                <c:pt idx="17">
                  <c:v>404.5</c:v>
                </c:pt>
                <c:pt idx="18">
                  <c:v>404.5</c:v>
                </c:pt>
                <c:pt idx="19">
                  <c:v>404.5</c:v>
                </c:pt>
                <c:pt idx="20">
                  <c:v>404.5</c:v>
                </c:pt>
                <c:pt idx="21">
                  <c:v>404.5</c:v>
                </c:pt>
                <c:pt idx="22">
                  <c:v>404.5</c:v>
                </c:pt>
                <c:pt idx="23">
                  <c:v>404.5</c:v>
                </c:pt>
                <c:pt idx="24">
                  <c:v>404.5</c:v>
                </c:pt>
                <c:pt idx="25">
                  <c:v>404.5</c:v>
                </c:pt>
                <c:pt idx="26">
                  <c:v>404.5</c:v>
                </c:pt>
                <c:pt idx="27">
                  <c:v>404.5</c:v>
                </c:pt>
                <c:pt idx="28">
                  <c:v>404.5</c:v>
                </c:pt>
                <c:pt idx="29">
                  <c:v>404.5</c:v>
                </c:pt>
                <c:pt idx="30">
                  <c:v>404.5</c:v>
                </c:pt>
                <c:pt idx="31">
                  <c:v>404.5</c:v>
                </c:pt>
                <c:pt idx="32">
                  <c:v>404.5</c:v>
                </c:pt>
                <c:pt idx="33">
                  <c:v>399.5</c:v>
                </c:pt>
                <c:pt idx="34">
                  <c:v>399.5</c:v>
                </c:pt>
                <c:pt idx="35">
                  <c:v>399.5</c:v>
                </c:pt>
                <c:pt idx="36">
                  <c:v>399.5</c:v>
                </c:pt>
                <c:pt idx="37">
                  <c:v>399.5</c:v>
                </c:pt>
                <c:pt idx="38">
                  <c:v>399.5</c:v>
                </c:pt>
                <c:pt idx="39">
                  <c:v>399.5</c:v>
                </c:pt>
                <c:pt idx="40">
                  <c:v>399.5</c:v>
                </c:pt>
                <c:pt idx="41">
                  <c:v>399.5</c:v>
                </c:pt>
                <c:pt idx="42">
                  <c:v>399.5</c:v>
                </c:pt>
                <c:pt idx="43">
                  <c:v>399.5</c:v>
                </c:pt>
                <c:pt idx="44">
                  <c:v>399.5</c:v>
                </c:pt>
                <c:pt idx="45">
                  <c:v>399.5</c:v>
                </c:pt>
                <c:pt idx="46">
                  <c:v>399.5</c:v>
                </c:pt>
                <c:pt idx="47">
                  <c:v>399.5</c:v>
                </c:pt>
                <c:pt idx="48">
                  <c:v>399.5</c:v>
                </c:pt>
                <c:pt idx="49">
                  <c:v>399.5</c:v>
                </c:pt>
                <c:pt idx="50">
                  <c:v>399.5</c:v>
                </c:pt>
                <c:pt idx="51">
                  <c:v>399.5</c:v>
                </c:pt>
                <c:pt idx="52">
                  <c:v>399.5</c:v>
                </c:pt>
                <c:pt idx="53">
                  <c:v>399.5</c:v>
                </c:pt>
                <c:pt idx="54">
                  <c:v>399.5</c:v>
                </c:pt>
                <c:pt idx="55">
                  <c:v>399.5</c:v>
                </c:pt>
                <c:pt idx="56">
                  <c:v>399.5</c:v>
                </c:pt>
                <c:pt idx="57">
                  <c:v>399.5</c:v>
                </c:pt>
                <c:pt idx="58">
                  <c:v>399.5</c:v>
                </c:pt>
                <c:pt idx="59">
                  <c:v>399.5</c:v>
                </c:pt>
                <c:pt idx="60">
                  <c:v>399.5</c:v>
                </c:pt>
                <c:pt idx="61">
                  <c:v>399.5</c:v>
                </c:pt>
                <c:pt idx="62">
                  <c:v>399.5</c:v>
                </c:pt>
                <c:pt idx="63">
                  <c:v>399.5</c:v>
                </c:pt>
                <c:pt idx="64">
                  <c:v>399.5</c:v>
                </c:pt>
                <c:pt idx="65">
                  <c:v>399.5</c:v>
                </c:pt>
                <c:pt idx="66">
                  <c:v>399.5</c:v>
                </c:pt>
              </c:numCache>
            </c:numRef>
          </c:yVal>
        </c:ser>
        <c:axId val="59335808"/>
        <c:axId val="59337344"/>
      </c:scatterChart>
      <c:valAx>
        <c:axId val="59323520"/>
        <c:scaling>
          <c:orientation val="minMax"/>
          <c:max val="132"/>
          <c:min val="0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bg-BG"/>
                  <a:t>време </a:t>
                </a:r>
                <a:r>
                  <a:rPr lang="en-US"/>
                  <a:t>h</a:t>
                </a:r>
              </a:p>
            </c:rich>
          </c:tx>
          <c:layout>
            <c:manualLayout>
              <c:xMode val="edge"/>
              <c:yMode val="edge"/>
              <c:x val="0.44478101381905583"/>
              <c:y val="0.8349764038115926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9325440"/>
        <c:crosses val="autoZero"/>
        <c:crossBetween val="midCat"/>
        <c:majorUnit val="10"/>
      </c:valAx>
      <c:valAx>
        <c:axId val="59325440"/>
        <c:scaling>
          <c:orientation val="minMax"/>
          <c:max val="230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bg-BG"/>
                  <a:t>м.куб./сек</a:t>
                </a:r>
              </a:p>
            </c:rich>
          </c:tx>
          <c:layout>
            <c:manualLayout>
              <c:xMode val="edge"/>
              <c:yMode val="edge"/>
              <c:x val="2.5718622521582388E-2"/>
              <c:y val="0.4113305664378160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9323520"/>
        <c:crosses val="autoZero"/>
        <c:crossBetween val="midCat"/>
        <c:majorUnit val="20"/>
      </c:valAx>
      <c:valAx>
        <c:axId val="59335808"/>
        <c:scaling>
          <c:orientation val="minMax"/>
        </c:scaling>
        <c:delete val="1"/>
        <c:axPos val="b"/>
        <c:numFmt formatCode="General" sourceLinked="1"/>
        <c:tickLblPos val="nextTo"/>
        <c:crossAx val="59337344"/>
        <c:crosses val="autoZero"/>
        <c:crossBetween val="midCat"/>
      </c:valAx>
      <c:valAx>
        <c:axId val="59337344"/>
        <c:scaling>
          <c:orientation val="minMax"/>
          <c:max val="405"/>
          <c:min val="400"/>
        </c:scaling>
        <c:axPos val="r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bg-BG"/>
                  <a:t>кота водно ниво м.</a:t>
                </a:r>
              </a:p>
            </c:rich>
          </c:tx>
          <c:layout>
            <c:manualLayout>
              <c:xMode val="edge"/>
              <c:yMode val="edge"/>
              <c:x val="0.94099911456851082"/>
              <c:y val="0.33497588663486061"/>
            </c:manualLayout>
          </c:layout>
          <c:spPr>
            <a:noFill/>
            <a:ln w="25400">
              <a:noFill/>
            </a:ln>
          </c:spPr>
        </c:title>
        <c:numFmt formatCode="0.0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9335808"/>
        <c:crosses val="max"/>
        <c:crossBetween val="midCat"/>
        <c:minorUnit val="0.5"/>
      </c:valAx>
      <c:spPr>
        <a:solidFill>
          <a:srgbClr val="FFFFFF"/>
        </a:solidFill>
        <a:ln w="254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144594124529617"/>
          <c:y val="0.8883694710574972"/>
          <c:w val="0.7032128514056224"/>
          <c:h val="7.55352132707549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bg-BG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/>
              <a:t>Връзка кота водно ниво - обем в язовира на нивото на преливния ръб</a:t>
            </a:r>
          </a:p>
        </c:rich>
      </c:tx>
      <c:layout>
        <c:manualLayout>
          <c:xMode val="edge"/>
          <c:yMode val="edge"/>
          <c:x val="0.11712420673640585"/>
          <c:y val="4.690219382954490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513537291556327"/>
          <c:y val="0.18756915762888129"/>
          <c:w val="0.80720862754896461"/>
          <c:h val="0.58005487049967863"/>
        </c:manualLayout>
      </c:layout>
      <c:scatterChart>
        <c:scatterStyle val="smoothMarker"/>
        <c:ser>
          <c:idx val="0"/>
          <c:order val="0"/>
          <c:tx>
            <c:v>Кота - обем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trendline>
            <c:trendlineType val="poly"/>
            <c:order val="3"/>
            <c:dispEq val="1"/>
            <c:trendlineLbl>
              <c:layout>
                <c:manualLayout>
                  <c:x val="-0.15209754400296543"/>
                  <c:y val="-8.507443173376924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baseline="0"/>
                      <a:t>y = 59E-08x</a:t>
                    </a:r>
                    <a:r>
                      <a:rPr lang="en-US" baseline="30000"/>
                      <a:t>3</a:t>
                    </a:r>
                    <a:r>
                      <a:rPr lang="en-US" baseline="0"/>
                      <a:t> - 0,00075x</a:t>
                    </a:r>
                    <a:r>
                      <a:rPr lang="en-US" baseline="30000"/>
                      <a:t>2</a:t>
                    </a:r>
                    <a:r>
                      <a:rPr lang="en-US" baseline="0"/>
                      <a:t> + 0,351x + 369</a:t>
                    </a:r>
                    <a:endParaRPr lang="en-US"/>
                  </a:p>
                </c:rich>
              </c:tx>
              <c:numFmt formatCode="General" sourceLinked="0"/>
              <c:spPr>
                <a:noFill/>
                <a:ln w="25400">
                  <a:noFill/>
                </a:ln>
              </c:spPr>
            </c:trendlineLbl>
          </c:trendline>
          <c:xVal>
            <c:numRef>
              <c:f>[1]ПреливниксъсКлапи!$E$36:$E$44</c:f>
              <c:numCache>
                <c:formatCode>General</c:formatCode>
                <c:ptCount val="9"/>
                <c:pt idx="0">
                  <c:v>99.48</c:v>
                </c:pt>
                <c:pt idx="1">
                  <c:v>111.318</c:v>
                </c:pt>
                <c:pt idx="2">
                  <c:v>113.3</c:v>
                </c:pt>
                <c:pt idx="3">
                  <c:v>120.12</c:v>
                </c:pt>
                <c:pt idx="4">
                  <c:v>126.06</c:v>
                </c:pt>
                <c:pt idx="5">
                  <c:v>133.13999999999999</c:v>
                </c:pt>
                <c:pt idx="6">
                  <c:v>134.821</c:v>
                </c:pt>
                <c:pt idx="7">
                  <c:v>143.85499999999999</c:v>
                </c:pt>
                <c:pt idx="8">
                  <c:v>149</c:v>
                </c:pt>
              </c:numCache>
            </c:numRef>
          </c:xVal>
          <c:yVal>
            <c:numRef>
              <c:f>[1]ПреливниксъсКлапи!$D$36:$D$44</c:f>
              <c:numCache>
                <c:formatCode>General</c:formatCode>
                <c:ptCount val="9"/>
                <c:pt idx="0">
                  <c:v>397</c:v>
                </c:pt>
                <c:pt idx="1">
                  <c:v>399.54</c:v>
                </c:pt>
                <c:pt idx="2">
                  <c:v>400</c:v>
                </c:pt>
                <c:pt idx="3">
                  <c:v>401.31</c:v>
                </c:pt>
                <c:pt idx="4">
                  <c:v>402.46</c:v>
                </c:pt>
                <c:pt idx="5">
                  <c:v>403.73</c:v>
                </c:pt>
                <c:pt idx="6">
                  <c:v>404.09</c:v>
                </c:pt>
                <c:pt idx="7">
                  <c:v>405.72</c:v>
                </c:pt>
                <c:pt idx="8">
                  <c:v>407</c:v>
                </c:pt>
              </c:numCache>
            </c:numRef>
          </c:yVal>
          <c:smooth val="1"/>
        </c:ser>
        <c:axId val="59362688"/>
        <c:axId val="59295232"/>
      </c:scatterChart>
      <c:valAx>
        <c:axId val="59362688"/>
        <c:scaling>
          <c:orientation val="minMax"/>
          <c:max val="150"/>
          <c:min val="99"/>
        </c:scaling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bg-BG"/>
                  <a:t>обем в млн.м.куб</a:t>
                </a:r>
              </a:p>
            </c:rich>
          </c:tx>
          <c:layout>
            <c:manualLayout>
              <c:xMode val="edge"/>
              <c:yMode val="edge"/>
              <c:x val="0.39411770934973211"/>
              <c:y val="0.8751850641311346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25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9295232"/>
        <c:crossesAt val="397"/>
        <c:crossBetween val="midCat"/>
        <c:majorUnit val="2"/>
        <c:minorUnit val="1"/>
      </c:valAx>
      <c:valAx>
        <c:axId val="59295232"/>
        <c:scaling>
          <c:orientation val="minMax"/>
          <c:max val="408"/>
          <c:min val="397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bg-BG"/>
                  <a:t>Кота </a:t>
                </a:r>
              </a:p>
            </c:rich>
          </c:tx>
          <c:layout>
            <c:manualLayout>
              <c:xMode val="edge"/>
              <c:yMode val="edge"/>
              <c:x val="1.2612645321352122E-2"/>
              <c:y val="0.4525675233991978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59362688"/>
        <c:crossesAt val="99"/>
        <c:crossBetween val="midCat"/>
        <c:majorUnit val="0.5"/>
      </c:valAx>
      <c:spPr>
        <a:solidFill>
          <a:srgbClr val="FFFFFF"/>
        </a:solidFill>
        <a:ln w="34925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4553329248829494"/>
          <c:y val="0.93584905660377427"/>
          <c:w val="0.70461140484240625"/>
          <c:h val="4.716981132075470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1" r="0.75000000000000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104775</xdr:rowOff>
    </xdr:from>
    <xdr:to>
      <xdr:col>18</xdr:col>
      <xdr:colOff>431800</xdr:colOff>
      <xdr:row>9</xdr:row>
      <xdr:rowOff>114300</xdr:rowOff>
    </xdr:to>
    <xdr:sp macro="" textlink="">
      <xdr:nvSpPr>
        <xdr:cNvPr id="2" name="TextBox 1"/>
        <xdr:cNvSpPr txBox="1">
          <a:spLocks noChangeArrowheads="1"/>
        </xdr:cNvSpPr>
      </xdr:nvSpPr>
      <xdr:spPr bwMode="auto">
        <a:xfrm>
          <a:off x="733425" y="104775"/>
          <a:ext cx="15840075" cy="1724025"/>
        </a:xfrm>
        <a:prstGeom prst="rect">
          <a:avLst/>
        </a:prstGeom>
        <a:solidFill>
          <a:srgbClr val="FFFFFF"/>
        </a:solidFill>
        <a:ln w="9525">
          <a:solidFill>
            <a:srgbClr val="BCBCBC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	</a:t>
          </a:r>
        </a:p>
        <a:p>
          <a:pPr algn="l" rtl="1">
            <a:defRPr sz="1000"/>
          </a:pP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   Таблицата е съставена и програмирана за случай без клапи, но със свободен обем.  </a:t>
          </a:r>
          <a:r>
            <a:rPr lang="bg-BG" sz="1400">
              <a:latin typeface="Arial" pitchFamily="34" charset="0"/>
              <a:ea typeface="+mn-ea"/>
              <a:cs typeface="Arial" pitchFamily="34" charset="0"/>
            </a:rPr>
            <a:t>Задават се данните в първата</a:t>
          </a:r>
          <a:r>
            <a:rPr lang="bg-BG" sz="1400" baseline="0">
              <a:latin typeface="Arial" pitchFamily="34" charset="0"/>
              <a:ea typeface="+mn-ea"/>
              <a:cs typeface="Arial" pitchFamily="34" charset="0"/>
            </a:rPr>
            <a:t> колона след надписите в редове 1 ,2 ,3, 4, 10, 11,12, 13,16,17 .Времето се задава в часове. Котите  се задават в метри. Началния обем  се задава в млн.м.куб. Редове 5,6,7,8, 9,14,15,18 и 19 са програмирани.  Обемите се изчисляват в млн.м.куб. За всеки конкретен язовир трябва да се променят коефициентите пред членовете на полимома </a:t>
          </a:r>
          <a:r>
            <a:rPr lang="en-US" sz="1400" baseline="0">
              <a:latin typeface="Arial" pitchFamily="34" charset="0"/>
              <a:ea typeface="+mn-ea"/>
              <a:cs typeface="Arial" pitchFamily="34" charset="0"/>
            </a:rPr>
            <a:t>Z=f(V) </a:t>
          </a:r>
          <a:r>
            <a:rPr lang="bg-BG" sz="1400" baseline="0">
              <a:latin typeface="Arial" pitchFamily="34" charset="0"/>
              <a:ea typeface="+mn-ea"/>
              <a:cs typeface="Arial" pitchFamily="34" charset="0"/>
            </a:rPr>
            <a:t>в  клетките на ред 12 – </a:t>
          </a:r>
          <a:r>
            <a:rPr lang="en-US" sz="1400" baseline="0">
              <a:latin typeface="Arial" pitchFamily="34" charset="0"/>
              <a:ea typeface="+mn-ea"/>
              <a:cs typeface="Arial" pitchFamily="34" charset="0"/>
            </a:rPr>
            <a:t>Z(Vn). </a:t>
          </a:r>
          <a:r>
            <a:rPr lang="bg-BG" sz="1400" baseline="0">
              <a:latin typeface="Arial" pitchFamily="34" charset="0"/>
              <a:ea typeface="+mn-ea"/>
              <a:cs typeface="Arial" pitchFamily="34" charset="0"/>
            </a:rPr>
            <a:t>Изчислителния период се удължава с </a:t>
          </a:r>
          <a:r>
            <a:rPr lang="en-US" sz="1400" b="1" baseline="0">
              <a:latin typeface="Arial" pitchFamily="34" charset="0"/>
              <a:ea typeface="+mn-ea"/>
              <a:cs typeface="Arial" pitchFamily="34" charset="0"/>
            </a:rPr>
            <a:t>n </a:t>
          </a:r>
          <a:r>
            <a:rPr lang="bg-BG" sz="1400" b="1" baseline="0">
              <a:latin typeface="Arial" pitchFamily="34" charset="0"/>
              <a:ea typeface="+mn-ea"/>
              <a:cs typeface="Arial" pitchFamily="34" charset="0"/>
            </a:rPr>
            <a:t>пъти</a:t>
          </a:r>
          <a:r>
            <a:rPr lang="en-US" sz="1400" b="1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400" b="1" baseline="0">
              <a:latin typeface="Arial" pitchFamily="34" charset="0"/>
              <a:ea typeface="+mn-ea"/>
              <a:cs typeface="Arial" pitchFamily="34" charset="0"/>
            </a:rPr>
            <a:t>по </a:t>
          </a:r>
          <a:r>
            <a:rPr lang="en-US" sz="1400" b="1" baseline="0">
              <a:latin typeface="Arial" pitchFamily="34" charset="0"/>
              <a:ea typeface="+mn-ea"/>
              <a:cs typeface="Arial" pitchFamily="34" charset="0"/>
            </a:rPr>
            <a:t>∆t</a:t>
          </a:r>
          <a:r>
            <a:rPr lang="bg-BG" sz="1400" b="1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400" baseline="0">
              <a:latin typeface="Arial" pitchFamily="34" charset="0"/>
              <a:ea typeface="+mn-ea"/>
              <a:cs typeface="Arial" pitchFamily="34" charset="0"/>
            </a:rPr>
            <a:t>като се </a:t>
          </a:r>
          <a:r>
            <a:rPr lang="en-US" sz="1400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bg-BG" sz="1400" baseline="0">
              <a:latin typeface="Arial" pitchFamily="34" charset="0"/>
              <a:ea typeface="+mn-ea"/>
              <a:cs typeface="Arial" pitchFamily="34" charset="0"/>
            </a:rPr>
            <a:t>копира последната колона от табицата</a:t>
          </a:r>
          <a:r>
            <a:rPr lang="bg-BG" sz="1400" b="1" baseline="0"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en-US" sz="1400" b="1" baseline="0">
              <a:latin typeface="Arial" pitchFamily="34" charset="0"/>
              <a:ea typeface="+mn-ea"/>
              <a:cs typeface="Arial" pitchFamily="34" charset="0"/>
            </a:rPr>
            <a:t>n</a:t>
          </a:r>
          <a:r>
            <a:rPr lang="bg-BG" sz="1400" baseline="0">
              <a:latin typeface="Arial" pitchFamily="34" charset="0"/>
              <a:ea typeface="+mn-ea"/>
              <a:cs typeface="Arial" pitchFamily="34" charset="0"/>
            </a:rPr>
            <a:t> пъти последователно.</a:t>
          </a:r>
        </a:p>
        <a:p>
          <a:pPr algn="l" rtl="1">
            <a:defRPr sz="1000"/>
          </a:pPr>
          <a:r>
            <a:rPr lang="bg-BG" sz="1400" baseline="0">
              <a:latin typeface="Arial" pitchFamily="34" charset="0"/>
              <a:ea typeface="+mn-ea"/>
              <a:cs typeface="Arial" pitchFamily="34" charset="0"/>
            </a:rPr>
            <a:t>При извикване на таблицата да се провери опцията формули дали е с настройка "</a:t>
          </a:r>
          <a:r>
            <a:rPr lang="en-US" sz="1400" baseline="0">
              <a:latin typeface="Arial" pitchFamily="34" charset="0"/>
              <a:ea typeface="+mn-ea"/>
              <a:cs typeface="Arial" pitchFamily="34" charset="0"/>
            </a:rPr>
            <a:t>automatic" . </a:t>
          </a:r>
          <a:r>
            <a:rPr lang="bg-BG" sz="1400" baseline="0">
              <a:latin typeface="Arial" pitchFamily="34" charset="0"/>
              <a:ea typeface="+mn-ea"/>
              <a:cs typeface="Arial" pitchFamily="34" charset="0"/>
            </a:rPr>
            <a:t>П</a:t>
          </a: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ример: Началния обем  </a:t>
          </a:r>
          <a:r>
            <a:rPr lang="en-US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Vo= 125 mln. m.kub , </a:t>
          </a: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свободния обем е 12</a:t>
          </a:r>
          <a:r>
            <a:rPr lang="bg-BG" sz="1400" b="0" i="0" strike="noStrike" baseline="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млн.м.куб. </a:t>
          </a: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Котата на водното ниво в началото е 402,31, който се получава автоматически при задаване на обема на язовира.  кота ръб прел.</a:t>
          </a:r>
          <a:r>
            <a:rPr lang="en-US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Z max  =404,50,  </a:t>
          </a: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широчина на преливника В=10,5 м. </a:t>
          </a:r>
        </a:p>
        <a:p>
          <a:pPr algn="l" rtl="1">
            <a:defRPr sz="1000"/>
          </a:pP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	 Язовирът се пълни и когато нивото стигне </a:t>
          </a:r>
          <a:r>
            <a:rPr lang="en-US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Z max  </a:t>
          </a: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започва да прелива. Изпускателите не работят. </a:t>
          </a:r>
        </a:p>
      </xdr:txBody>
    </xdr:sp>
    <xdr:clientData/>
  </xdr:twoCellAnchor>
  <xdr:twoCellAnchor>
    <xdr:from>
      <xdr:col>6</xdr:col>
      <xdr:colOff>0</xdr:colOff>
      <xdr:row>36</xdr:row>
      <xdr:rowOff>0</xdr:rowOff>
    </xdr:from>
    <xdr:to>
      <xdr:col>16</xdr:col>
      <xdr:colOff>238125</xdr:colOff>
      <xdr:row>56</xdr:row>
      <xdr:rowOff>28575</xdr:rowOff>
    </xdr:to>
    <xdr:graphicFrame macro="">
      <xdr:nvGraphicFramePr>
        <xdr:cNvPr id="2068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36</xdr:row>
      <xdr:rowOff>0</xdr:rowOff>
    </xdr:from>
    <xdr:to>
      <xdr:col>4</xdr:col>
      <xdr:colOff>352425</xdr:colOff>
      <xdr:row>62</xdr:row>
      <xdr:rowOff>47625</xdr:rowOff>
    </xdr:to>
    <xdr:graphicFrame macro="">
      <xdr:nvGraphicFramePr>
        <xdr:cNvPr id="206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381001</xdr:colOff>
      <xdr:row>0</xdr:row>
      <xdr:rowOff>76200</xdr:rowOff>
    </xdr:from>
    <xdr:to>
      <xdr:col>16</xdr:col>
      <xdr:colOff>460375</xdr:colOff>
      <xdr:row>10</xdr:row>
      <xdr:rowOff>152400</xdr:rowOff>
    </xdr:to>
    <xdr:sp macro="" textlink="">
      <xdr:nvSpPr>
        <xdr:cNvPr id="2" name="TextBox 1"/>
        <xdr:cNvSpPr txBox="1"/>
      </xdr:nvSpPr>
      <xdr:spPr>
        <a:xfrm>
          <a:off x="990601" y="76200"/>
          <a:ext cx="14395449" cy="1981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l" rtl="1">
            <a:defRPr sz="1000"/>
          </a:pPr>
          <a:r>
            <a:rPr lang="bg-BG" sz="1100" b="0" i="0" strike="noStrike">
              <a:solidFill>
                <a:srgbClr val="000000"/>
              </a:solidFill>
              <a:latin typeface="Calibri"/>
            </a:rPr>
            <a:t>	</a:t>
          </a:r>
          <a:endParaRPr lang="bg-BG" sz="1400" b="0" i="0" strike="noStrike">
            <a:solidFill>
              <a:srgbClr val="000000"/>
            </a:solidFill>
            <a:latin typeface="Calibri"/>
          </a:endParaRPr>
        </a:p>
        <a:p>
          <a:pPr marL="0" marR="0" indent="0" algn="l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bg-BG" sz="1400" b="0" i="0" strike="noStrike">
              <a:solidFill>
                <a:srgbClr val="000000"/>
              </a:solidFill>
              <a:latin typeface="Calibri"/>
            </a:rPr>
            <a:t>     </a:t>
          </a: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Таблицата е съставена  и програмирана за случай с клапи и със свободен обем. </a:t>
          </a:r>
          <a:r>
            <a:rPr lang="bg-BG" sz="1400" b="0" i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Задават се данните в първата клетка на редове </a:t>
          </a:r>
          <a:r>
            <a:rPr lang="en-US" sz="1400" b="0" i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N 1,2,3,4,10,11,13,16,17, 21 </a:t>
          </a:r>
          <a:r>
            <a:rPr lang="bg-BG" sz="1400" b="0" i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и 22 за всеки конкретен изчислителен случай.</a:t>
          </a:r>
          <a:r>
            <a:rPr lang="en-US" sz="1400" b="0" i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    </a:t>
          </a:r>
          <a:r>
            <a:rPr lang="bg-BG" sz="1400" b="0" i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Котата</a:t>
          </a:r>
          <a:r>
            <a:rPr lang="bg-BG" sz="1400" b="0" i="0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на ръба на преливника се получава като от кота ръб клапи се извади височина на клапата. Може и обратно – котата на преливника е фиксирана, може да се изменя височината на повдигане на клапата. Задават се двете коти.Тогава височината на клапата се   получава като от кота ръб клапи се извади котата на преливника.</a:t>
          </a:r>
          <a:endParaRPr lang="bg-BG" sz="1400" b="0" i="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pPr algn="l" rtl="1">
            <a:defRPr sz="1000"/>
          </a:pP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 Пример: кота ръб клапи=404,50  , Т</a:t>
          </a:r>
          <a:r>
            <a:rPr lang="bg-BG" sz="1400" b="0" i="0" strike="noStrike" baseline="-2500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възх.</a:t>
          </a: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=48 часа,  Т</a:t>
          </a:r>
          <a:r>
            <a:rPr lang="bg-BG" sz="1400" b="0" i="0" strike="noStrike" baseline="-25000">
              <a:solidFill>
                <a:srgbClr val="000000"/>
              </a:solidFill>
              <a:latin typeface="Arial" pitchFamily="34" charset="0"/>
              <a:cs typeface="Arial" pitchFamily="34" charset="0"/>
            </a:rPr>
            <a:t>низх.</a:t>
          </a: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 =72 часа. Височина на клапите 5 м. Ширина на преливния отвор В=10,5 м. </a:t>
          </a:r>
        </a:p>
        <a:p>
          <a:pPr algn="l" rtl="1">
            <a:defRPr sz="1000"/>
          </a:pPr>
          <a:r>
            <a:rPr lang="bg-BG" sz="1400" b="0" i="0" strike="noStrike">
              <a:solidFill>
                <a:srgbClr val="000000"/>
              </a:solidFill>
              <a:latin typeface="Arial" pitchFamily="34" charset="0"/>
              <a:cs typeface="Arial" pitchFamily="34" charset="0"/>
            </a:rPr>
            <a:t>	 Изпускателите не са включени. Задава се началния обем на язовира. В случая 125 млн.м.куб. Започва да се пълни езерото. Дотогава клапите са вдигнати. Когато нивото в язовира се изравни с кота ръб клапи клапите се спускат и от началния момент започва да прелива с преливна височина равна на разликата между моментното ниво в язовира и нивото   на ръба на преливника, който е под котата на ръба на клапите с височината им (в случая 5 м.).</a:t>
          </a:r>
        </a:p>
        <a:p>
          <a:pPr algn="l" rtl="1">
            <a:defRPr sz="1000"/>
          </a:pPr>
          <a:r>
            <a:rPr lang="en-US" sz="1400" b="0" i="0" strike="noStrike">
              <a:solidFill>
                <a:srgbClr val="000000"/>
              </a:solidFill>
              <a:latin typeface="Calibri"/>
            </a:rPr>
            <a:t> </a:t>
          </a:r>
          <a:endParaRPr lang="bg-BG" sz="1400" b="0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7</xdr:col>
      <xdr:colOff>476250</xdr:colOff>
      <xdr:row>42</xdr:row>
      <xdr:rowOff>19050</xdr:rowOff>
    </xdr:from>
    <xdr:to>
      <xdr:col>18</xdr:col>
      <xdr:colOff>95250</xdr:colOff>
      <xdr:row>62</xdr:row>
      <xdr:rowOff>28575</xdr:rowOff>
    </xdr:to>
    <xdr:graphicFrame macro="">
      <xdr:nvGraphicFramePr>
        <xdr:cNvPr id="5140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42</xdr:row>
      <xdr:rowOff>0</xdr:rowOff>
    </xdr:from>
    <xdr:to>
      <xdr:col>4</xdr:col>
      <xdr:colOff>352425</xdr:colOff>
      <xdr:row>68</xdr:row>
      <xdr:rowOff>47625</xdr:rowOff>
    </xdr:to>
    <xdr:graphicFrame macro="">
      <xdr:nvGraphicFramePr>
        <xdr:cNvPr id="514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iza%20(Autosaved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еливникбезКлапи"/>
      <sheetName val="ПреливниксъсКлапи"/>
      <sheetName val="ПреливниксъсСвоб. обембезКлапи"/>
      <sheetName val="ПреливниксъсСвоб.обемкКлапи"/>
      <sheetName val="изчисл.пример.вар.1св.обем"/>
      <sheetName val="изчисл.прим.2св.об.клапи"/>
    </sheetNames>
    <sheetDataSet>
      <sheetData sheetId="0" refreshError="1"/>
      <sheetData sheetId="1">
        <row r="36">
          <cell r="D36">
            <v>397</v>
          </cell>
          <cell r="E36">
            <v>99.48</v>
          </cell>
        </row>
        <row r="37">
          <cell r="D37">
            <v>399.54</v>
          </cell>
          <cell r="E37">
            <v>111.318</v>
          </cell>
        </row>
        <row r="38">
          <cell r="D38">
            <v>400</v>
          </cell>
          <cell r="E38">
            <v>113.3</v>
          </cell>
        </row>
        <row r="39">
          <cell r="D39">
            <v>401.31</v>
          </cell>
          <cell r="E39">
            <v>120.12</v>
          </cell>
        </row>
        <row r="40">
          <cell r="D40">
            <v>402.46</v>
          </cell>
          <cell r="E40">
            <v>126.06</v>
          </cell>
        </row>
        <row r="41">
          <cell r="D41">
            <v>403.73</v>
          </cell>
          <cell r="E41">
            <v>133.13999999999999</v>
          </cell>
        </row>
        <row r="42">
          <cell r="D42">
            <v>404.09</v>
          </cell>
          <cell r="E42">
            <v>134.821</v>
          </cell>
        </row>
        <row r="43">
          <cell r="D43">
            <v>405.72</v>
          </cell>
          <cell r="E43">
            <v>143.85499999999999</v>
          </cell>
        </row>
        <row r="44">
          <cell r="D44">
            <v>407</v>
          </cell>
          <cell r="E44">
            <v>149</v>
          </cell>
        </row>
      </sheetData>
      <sheetData sheetId="2" refreshError="1"/>
      <sheetData sheetId="3">
        <row r="22">
          <cell r="D22">
            <v>0</v>
          </cell>
          <cell r="E22">
            <v>2</v>
          </cell>
          <cell r="F22">
            <v>4</v>
          </cell>
          <cell r="G22">
            <v>6</v>
          </cell>
          <cell r="H22">
            <v>8</v>
          </cell>
          <cell r="I22">
            <v>10</v>
          </cell>
          <cell r="J22">
            <v>12</v>
          </cell>
          <cell r="K22">
            <v>14</v>
          </cell>
          <cell r="L22">
            <v>16</v>
          </cell>
          <cell r="M22">
            <v>18</v>
          </cell>
          <cell r="N22">
            <v>20</v>
          </cell>
          <cell r="O22">
            <v>22</v>
          </cell>
          <cell r="P22">
            <v>24</v>
          </cell>
          <cell r="Q22">
            <v>26</v>
          </cell>
          <cell r="R22">
            <v>28</v>
          </cell>
          <cell r="S22">
            <v>30</v>
          </cell>
          <cell r="T22">
            <v>32</v>
          </cell>
          <cell r="U22">
            <v>34</v>
          </cell>
          <cell r="V22">
            <v>36</v>
          </cell>
          <cell r="W22">
            <v>38</v>
          </cell>
          <cell r="X22">
            <v>40</v>
          </cell>
          <cell r="Y22">
            <v>42</v>
          </cell>
          <cell r="Z22">
            <v>44</v>
          </cell>
          <cell r="AA22">
            <v>46</v>
          </cell>
          <cell r="AB22">
            <v>48</v>
          </cell>
          <cell r="AC22">
            <v>50</v>
          </cell>
          <cell r="AD22">
            <v>52</v>
          </cell>
          <cell r="AE22">
            <v>54</v>
          </cell>
          <cell r="AF22">
            <v>56</v>
          </cell>
          <cell r="AG22">
            <v>58</v>
          </cell>
          <cell r="AH22">
            <v>60</v>
          </cell>
          <cell r="AI22">
            <v>62</v>
          </cell>
          <cell r="AJ22">
            <v>64</v>
          </cell>
          <cell r="AK22">
            <v>66</v>
          </cell>
          <cell r="AL22">
            <v>68</v>
          </cell>
          <cell r="AM22">
            <v>70</v>
          </cell>
          <cell r="AN22">
            <v>72</v>
          </cell>
          <cell r="AO22">
            <v>74</v>
          </cell>
          <cell r="AP22">
            <v>76</v>
          </cell>
          <cell r="AQ22">
            <v>78</v>
          </cell>
          <cell r="AR22">
            <v>80</v>
          </cell>
          <cell r="AS22">
            <v>82</v>
          </cell>
          <cell r="AT22">
            <v>84</v>
          </cell>
          <cell r="AU22">
            <v>86</v>
          </cell>
          <cell r="AV22">
            <v>88</v>
          </cell>
          <cell r="AW22">
            <v>90</v>
          </cell>
          <cell r="AX22">
            <v>92</v>
          </cell>
          <cell r="AY22">
            <v>94</v>
          </cell>
          <cell r="AZ22">
            <v>96</v>
          </cell>
          <cell r="BA22">
            <v>98</v>
          </cell>
          <cell r="BB22">
            <v>100</v>
          </cell>
          <cell r="BC22">
            <v>102</v>
          </cell>
          <cell r="BD22">
            <v>104</v>
          </cell>
          <cell r="BE22">
            <v>106</v>
          </cell>
          <cell r="BF22">
            <v>108</v>
          </cell>
          <cell r="BG22">
            <v>110</v>
          </cell>
          <cell r="BH22">
            <v>112</v>
          </cell>
          <cell r="BI22">
            <v>114</v>
          </cell>
          <cell r="BJ22">
            <v>116</v>
          </cell>
          <cell r="BK22">
            <v>118</v>
          </cell>
          <cell r="BL22">
            <v>120</v>
          </cell>
          <cell r="BM22">
            <v>122</v>
          </cell>
          <cell r="BN22">
            <v>124</v>
          </cell>
          <cell r="BO22">
            <v>126</v>
          </cell>
          <cell r="BP22">
            <v>128</v>
          </cell>
          <cell r="BQ22">
            <v>130</v>
          </cell>
          <cell r="BR22">
            <v>132</v>
          </cell>
        </row>
        <row r="23">
          <cell r="D23">
            <v>0</v>
          </cell>
          <cell r="E23">
            <v>5</v>
          </cell>
          <cell r="F23">
            <v>10</v>
          </cell>
          <cell r="G23">
            <v>15</v>
          </cell>
          <cell r="H23">
            <v>20</v>
          </cell>
          <cell r="I23">
            <v>25</v>
          </cell>
          <cell r="J23">
            <v>30</v>
          </cell>
          <cell r="K23">
            <v>35</v>
          </cell>
          <cell r="L23">
            <v>40</v>
          </cell>
          <cell r="M23">
            <v>45</v>
          </cell>
          <cell r="N23">
            <v>50</v>
          </cell>
          <cell r="O23">
            <v>55</v>
          </cell>
          <cell r="P23">
            <v>60</v>
          </cell>
          <cell r="Q23">
            <v>65</v>
          </cell>
          <cell r="R23">
            <v>70</v>
          </cell>
          <cell r="S23">
            <v>75</v>
          </cell>
          <cell r="T23">
            <v>80</v>
          </cell>
          <cell r="U23">
            <v>85</v>
          </cell>
          <cell r="V23">
            <v>90</v>
          </cell>
          <cell r="W23">
            <v>95</v>
          </cell>
          <cell r="X23">
            <v>100</v>
          </cell>
          <cell r="Y23">
            <v>105</v>
          </cell>
          <cell r="Z23">
            <v>110</v>
          </cell>
          <cell r="AA23">
            <v>115</v>
          </cell>
          <cell r="AB23">
            <v>120</v>
          </cell>
          <cell r="AC23">
            <v>116.66666666666667</v>
          </cell>
          <cell r="AD23">
            <v>113.33333333333333</v>
          </cell>
          <cell r="AE23">
            <v>110</v>
          </cell>
          <cell r="AF23">
            <v>106.66666666666667</v>
          </cell>
          <cell r="AG23">
            <v>103.33333333333333</v>
          </cell>
          <cell r="AH23">
            <v>100</v>
          </cell>
          <cell r="AI23">
            <v>96.666666666666657</v>
          </cell>
          <cell r="AJ23">
            <v>93.333333333333329</v>
          </cell>
          <cell r="AK23">
            <v>90</v>
          </cell>
          <cell r="AL23">
            <v>86.666666666666657</v>
          </cell>
          <cell r="AM23">
            <v>83.333333333333329</v>
          </cell>
          <cell r="AN23">
            <v>80</v>
          </cell>
          <cell r="AO23">
            <v>76.666666666666657</v>
          </cell>
          <cell r="AP23">
            <v>73.333333333333329</v>
          </cell>
          <cell r="AQ23">
            <v>70</v>
          </cell>
          <cell r="AR23">
            <v>66.666666666666657</v>
          </cell>
          <cell r="AS23">
            <v>63.333333333333329</v>
          </cell>
          <cell r="AT23">
            <v>60</v>
          </cell>
          <cell r="AU23">
            <v>56.666666666666664</v>
          </cell>
          <cell r="AV23">
            <v>53.333333333333329</v>
          </cell>
          <cell r="AW23">
            <v>50</v>
          </cell>
          <cell r="AX23">
            <v>46.666666666666657</v>
          </cell>
          <cell r="AY23">
            <v>43.333333333333329</v>
          </cell>
          <cell r="AZ23">
            <v>40</v>
          </cell>
          <cell r="BA23">
            <v>36.666666666666657</v>
          </cell>
          <cell r="BB23">
            <v>33.333333333333329</v>
          </cell>
          <cell r="BC23">
            <v>30</v>
          </cell>
          <cell r="BD23">
            <v>26.666666666666657</v>
          </cell>
          <cell r="BE23">
            <v>23.333333333333329</v>
          </cell>
          <cell r="BF23">
            <v>20</v>
          </cell>
          <cell r="BG23">
            <v>16.666666666666657</v>
          </cell>
          <cell r="BH23">
            <v>13.333333333333329</v>
          </cell>
          <cell r="BI23">
            <v>10</v>
          </cell>
          <cell r="BJ23">
            <v>6.6666666666666572</v>
          </cell>
          <cell r="BK23">
            <v>3.3333333333333286</v>
          </cell>
          <cell r="BL23">
            <v>0</v>
          </cell>
          <cell r="BM23">
            <v>-3.3333333333333428</v>
          </cell>
          <cell r="BN23">
            <v>-6.6666666666666714</v>
          </cell>
          <cell r="BO23">
            <v>-10</v>
          </cell>
          <cell r="BP23">
            <v>-13.333333333333343</v>
          </cell>
          <cell r="BQ23">
            <v>-16.666666666666686</v>
          </cell>
          <cell r="BR23">
            <v>-20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2:BS50"/>
  <sheetViews>
    <sheetView topLeftCell="B1" zoomScale="75" zoomScaleNormal="75" workbookViewId="0">
      <selection activeCell="L24" sqref="L24"/>
    </sheetView>
  </sheetViews>
  <sheetFormatPr defaultRowHeight="15"/>
  <cols>
    <col min="3" max="3" width="83.7109375" customWidth="1"/>
    <col min="4" max="6" width="10.140625" bestFit="1" customWidth="1"/>
    <col min="23" max="27" width="9.5703125" bestFit="1" customWidth="1"/>
    <col min="28" max="33" width="9.7109375" bestFit="1" customWidth="1"/>
    <col min="34" max="37" width="9.5703125" bestFit="1" customWidth="1"/>
    <col min="38" max="38" width="10.7109375" customWidth="1"/>
    <col min="39" max="48" width="9.5703125" bestFit="1" customWidth="1"/>
    <col min="49" max="62" width="9.28515625" bestFit="1" customWidth="1"/>
  </cols>
  <sheetData>
    <row r="12" spans="2:71" ht="19.5" thickBot="1">
      <c r="C12" s="43" t="s">
        <v>28</v>
      </c>
    </row>
    <row r="13" spans="2:71" ht="19.5" thickBot="1">
      <c r="B13" s="2" t="s">
        <v>1</v>
      </c>
      <c r="C13" s="3" t="s">
        <v>2</v>
      </c>
      <c r="D13" s="4"/>
      <c r="E13" s="5"/>
      <c r="F13" s="5"/>
      <c r="G13" s="5"/>
      <c r="H13" s="5"/>
      <c r="I13" s="6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7"/>
      <c r="BS13" s="7"/>
    </row>
    <row r="14" spans="2:71" ht="20.25" thickTop="1" thickBot="1">
      <c r="B14" s="2">
        <v>1</v>
      </c>
      <c r="C14" s="3" t="s">
        <v>3</v>
      </c>
      <c r="D14" s="8">
        <v>120</v>
      </c>
      <c r="E14" s="9">
        <f t="shared" ref="E14:E17" si="0">D14</f>
        <v>120</v>
      </c>
      <c r="F14" s="9">
        <f t="shared" ref="F14:F17" si="1">E14</f>
        <v>120</v>
      </c>
      <c r="G14" s="9">
        <f t="shared" ref="G14:G17" si="2">F14</f>
        <v>120</v>
      </c>
      <c r="H14" s="9">
        <f t="shared" ref="H14:H17" si="3">G14</f>
        <v>120</v>
      </c>
      <c r="I14" s="9">
        <f t="shared" ref="I14:I17" si="4">H14</f>
        <v>120</v>
      </c>
      <c r="J14" s="9">
        <f t="shared" ref="J14:J17" si="5">I14</f>
        <v>120</v>
      </c>
      <c r="K14" s="9">
        <f t="shared" ref="K14:K17" si="6">J14</f>
        <v>120</v>
      </c>
      <c r="L14" s="9">
        <f t="shared" ref="L14:L17" si="7">K14</f>
        <v>120</v>
      </c>
      <c r="M14" s="9">
        <f t="shared" ref="M14:M17" si="8">L14</f>
        <v>120</v>
      </c>
      <c r="N14" s="9">
        <f t="shared" ref="N14:N17" si="9">M14</f>
        <v>120</v>
      </c>
      <c r="O14" s="9">
        <f t="shared" ref="O14:O17" si="10">N14</f>
        <v>120</v>
      </c>
      <c r="P14" s="9">
        <f t="shared" ref="P14:P17" si="11">O14</f>
        <v>120</v>
      </c>
      <c r="Q14" s="9">
        <f t="shared" ref="Q14:Q17" si="12">P14</f>
        <v>120</v>
      </c>
      <c r="R14" s="9">
        <f t="shared" ref="R14:R17" si="13">Q14</f>
        <v>120</v>
      </c>
      <c r="S14" s="9">
        <f t="shared" ref="S14:S17" si="14">R14</f>
        <v>120</v>
      </c>
      <c r="T14" s="9">
        <f t="shared" ref="T14:T17" si="15">S14</f>
        <v>120</v>
      </c>
      <c r="U14" s="9">
        <f t="shared" ref="U14:U17" si="16">T14</f>
        <v>120</v>
      </c>
      <c r="V14" s="9">
        <f t="shared" ref="V14:V17" si="17">U14</f>
        <v>120</v>
      </c>
      <c r="W14" s="9">
        <f t="shared" ref="W14:W17" si="18">V14</f>
        <v>120</v>
      </c>
      <c r="X14" s="9">
        <f t="shared" ref="X14:X17" si="19">W14</f>
        <v>120</v>
      </c>
      <c r="Y14" s="9">
        <f t="shared" ref="Y14:Y17" si="20">X14</f>
        <v>120</v>
      </c>
      <c r="Z14" s="9">
        <f t="shared" ref="Z14:Z17" si="21">Y14</f>
        <v>120</v>
      </c>
      <c r="AA14" s="9">
        <f t="shared" ref="AA14:AA17" si="22">Z14</f>
        <v>120</v>
      </c>
      <c r="AB14" s="9">
        <f t="shared" ref="AB14:AB17" si="23">AA14</f>
        <v>120</v>
      </c>
      <c r="AC14" s="9">
        <f t="shared" ref="AC14:AC17" si="24">AB14</f>
        <v>120</v>
      </c>
      <c r="AD14" s="9">
        <f t="shared" ref="AD14:AD17" si="25">AC14</f>
        <v>120</v>
      </c>
      <c r="AE14" s="9">
        <f t="shared" ref="AE14:AE17" si="26">AD14</f>
        <v>120</v>
      </c>
      <c r="AF14" s="9">
        <f t="shared" ref="AF14:AF17" si="27">AE14</f>
        <v>120</v>
      </c>
      <c r="AG14" s="9">
        <f t="shared" ref="AG14:AG17" si="28">AF14</f>
        <v>120</v>
      </c>
      <c r="AH14" s="9">
        <f t="shared" ref="AH14:AH17" si="29">AG14</f>
        <v>120</v>
      </c>
      <c r="AI14" s="9">
        <f t="shared" ref="AI14:AI17" si="30">AH14</f>
        <v>120</v>
      </c>
      <c r="AJ14" s="9">
        <f t="shared" ref="AJ14:AJ17" si="31">AI14</f>
        <v>120</v>
      </c>
      <c r="AK14" s="9">
        <f t="shared" ref="AK14:AK17" si="32">AJ14</f>
        <v>120</v>
      </c>
      <c r="AL14" s="9">
        <f t="shared" ref="AL14:AL17" si="33">AK14</f>
        <v>120</v>
      </c>
      <c r="AM14" s="9">
        <f t="shared" ref="AM14:AM17" si="34">AL14</f>
        <v>120</v>
      </c>
      <c r="AN14" s="9">
        <f t="shared" ref="AN14:AN17" si="35">AM14</f>
        <v>120</v>
      </c>
      <c r="AO14" s="9">
        <f t="shared" ref="AO14:AO17" si="36">AN14</f>
        <v>120</v>
      </c>
      <c r="AP14" s="9">
        <f t="shared" ref="AP14:AP17" si="37">AO14</f>
        <v>120</v>
      </c>
      <c r="AQ14" s="9">
        <f t="shared" ref="AQ14:AQ17" si="38">AP14</f>
        <v>120</v>
      </c>
      <c r="AR14" s="9">
        <f t="shared" ref="AR14:AR17" si="39">AQ14</f>
        <v>120</v>
      </c>
      <c r="AS14" s="9">
        <f t="shared" ref="AS14:AS17" si="40">AR14</f>
        <v>120</v>
      </c>
      <c r="AT14" s="9">
        <f t="shared" ref="AT14:AT17" si="41">AS14</f>
        <v>120</v>
      </c>
      <c r="AU14" s="9">
        <f t="shared" ref="AU14:AU17" si="42">AT14</f>
        <v>120</v>
      </c>
      <c r="AV14" s="9">
        <f t="shared" ref="AV14:AV17" si="43">AU14</f>
        <v>120</v>
      </c>
      <c r="AW14" s="9">
        <f t="shared" ref="AW14:AW17" si="44">AV14</f>
        <v>120</v>
      </c>
      <c r="AX14" s="9">
        <f t="shared" ref="AX14:AX17" si="45">AW14</f>
        <v>120</v>
      </c>
      <c r="AY14" s="9">
        <f t="shared" ref="AY14:AY17" si="46">AX14</f>
        <v>120</v>
      </c>
      <c r="AZ14" s="9">
        <f t="shared" ref="AZ14:AZ17" si="47">AY14</f>
        <v>120</v>
      </c>
      <c r="BA14" s="9">
        <f t="shared" ref="BA14:BA17" si="48">AZ14</f>
        <v>120</v>
      </c>
      <c r="BB14" s="9">
        <f t="shared" ref="BB14:BB17" si="49">BA14</f>
        <v>120</v>
      </c>
      <c r="BC14" s="9">
        <f t="shared" ref="BC14:BC17" si="50">BB14</f>
        <v>120</v>
      </c>
      <c r="BD14" s="9">
        <f t="shared" ref="BD14:BD17" si="51">BC14</f>
        <v>120</v>
      </c>
      <c r="BE14" s="9">
        <f t="shared" ref="BE14:BE17" si="52">BD14</f>
        <v>120</v>
      </c>
      <c r="BF14" s="9">
        <f t="shared" ref="BF14:BF17" si="53">BE14</f>
        <v>120</v>
      </c>
      <c r="BG14" s="9">
        <f t="shared" ref="BG14:BG17" si="54">BF14</f>
        <v>120</v>
      </c>
      <c r="BH14" s="9">
        <f t="shared" ref="BH14:BH17" si="55">BG14</f>
        <v>120</v>
      </c>
      <c r="BI14" s="9">
        <f t="shared" ref="BI14:BI17" si="56">BH14</f>
        <v>120</v>
      </c>
      <c r="BJ14" s="9">
        <f t="shared" ref="BJ14:BJ17" si="57">BI14</f>
        <v>120</v>
      </c>
      <c r="BK14" s="9">
        <f t="shared" ref="BK14:BK17" si="58">BJ14</f>
        <v>120</v>
      </c>
      <c r="BL14" s="9">
        <f t="shared" ref="BL14:BL17" si="59">BK14</f>
        <v>120</v>
      </c>
      <c r="BM14" s="9">
        <f t="shared" ref="BM14:BM17" si="60">BL14</f>
        <v>120</v>
      </c>
      <c r="BN14" s="9">
        <f t="shared" ref="BN14:BN17" si="61">BM14</f>
        <v>120</v>
      </c>
      <c r="BO14" s="9">
        <f t="shared" ref="BO14:BO17" si="62">BN14</f>
        <v>120</v>
      </c>
      <c r="BP14" s="9">
        <f t="shared" ref="BP14:BP17" si="63">BO14</f>
        <v>120</v>
      </c>
      <c r="BQ14" s="9">
        <f t="shared" ref="BQ14:BQ17" si="64">BP14</f>
        <v>120</v>
      </c>
      <c r="BR14" s="9">
        <f t="shared" ref="BR14:BS17" si="65">BQ14</f>
        <v>120</v>
      </c>
      <c r="BS14" s="9">
        <f t="shared" si="65"/>
        <v>120</v>
      </c>
    </row>
    <row r="15" spans="2:71" ht="20.25" thickTop="1" thickBot="1">
      <c r="B15" s="2">
        <v>2</v>
      </c>
      <c r="C15" s="3" t="s">
        <v>4</v>
      </c>
      <c r="D15" s="8">
        <v>48</v>
      </c>
      <c r="E15" s="9">
        <f t="shared" si="0"/>
        <v>48</v>
      </c>
      <c r="F15" s="9">
        <f t="shared" si="1"/>
        <v>48</v>
      </c>
      <c r="G15" s="9">
        <f t="shared" si="2"/>
        <v>48</v>
      </c>
      <c r="H15" s="9">
        <f t="shared" si="3"/>
        <v>48</v>
      </c>
      <c r="I15" s="9">
        <f t="shared" si="4"/>
        <v>48</v>
      </c>
      <c r="J15" s="9">
        <f t="shared" si="5"/>
        <v>48</v>
      </c>
      <c r="K15" s="9">
        <f t="shared" si="6"/>
        <v>48</v>
      </c>
      <c r="L15" s="9">
        <f t="shared" si="7"/>
        <v>48</v>
      </c>
      <c r="M15" s="9">
        <f t="shared" si="8"/>
        <v>48</v>
      </c>
      <c r="N15" s="9">
        <f t="shared" si="9"/>
        <v>48</v>
      </c>
      <c r="O15" s="9">
        <f t="shared" si="10"/>
        <v>48</v>
      </c>
      <c r="P15" s="9">
        <f t="shared" si="11"/>
        <v>48</v>
      </c>
      <c r="Q15" s="9">
        <f t="shared" si="12"/>
        <v>48</v>
      </c>
      <c r="R15" s="9">
        <f t="shared" si="13"/>
        <v>48</v>
      </c>
      <c r="S15" s="9">
        <f t="shared" si="14"/>
        <v>48</v>
      </c>
      <c r="T15" s="9">
        <f t="shared" si="15"/>
        <v>48</v>
      </c>
      <c r="U15" s="9">
        <f t="shared" si="16"/>
        <v>48</v>
      </c>
      <c r="V15" s="9">
        <f t="shared" si="17"/>
        <v>48</v>
      </c>
      <c r="W15" s="9">
        <f t="shared" si="18"/>
        <v>48</v>
      </c>
      <c r="X15" s="9">
        <f t="shared" si="19"/>
        <v>48</v>
      </c>
      <c r="Y15" s="9">
        <f t="shared" si="20"/>
        <v>48</v>
      </c>
      <c r="Z15" s="9">
        <f t="shared" si="21"/>
        <v>48</v>
      </c>
      <c r="AA15" s="9">
        <f t="shared" si="22"/>
        <v>48</v>
      </c>
      <c r="AB15" s="9">
        <f t="shared" si="23"/>
        <v>48</v>
      </c>
      <c r="AC15" s="9">
        <f t="shared" si="24"/>
        <v>48</v>
      </c>
      <c r="AD15" s="9">
        <f t="shared" si="25"/>
        <v>48</v>
      </c>
      <c r="AE15" s="9">
        <f t="shared" si="26"/>
        <v>48</v>
      </c>
      <c r="AF15" s="9">
        <f t="shared" si="27"/>
        <v>48</v>
      </c>
      <c r="AG15" s="9">
        <f t="shared" si="28"/>
        <v>48</v>
      </c>
      <c r="AH15" s="9">
        <f t="shared" si="29"/>
        <v>48</v>
      </c>
      <c r="AI15" s="9">
        <f t="shared" si="30"/>
        <v>48</v>
      </c>
      <c r="AJ15" s="9">
        <f t="shared" si="31"/>
        <v>48</v>
      </c>
      <c r="AK15" s="9">
        <f t="shared" si="32"/>
        <v>48</v>
      </c>
      <c r="AL15" s="9">
        <f t="shared" si="33"/>
        <v>48</v>
      </c>
      <c r="AM15" s="9">
        <f t="shared" si="34"/>
        <v>48</v>
      </c>
      <c r="AN15" s="9">
        <f t="shared" si="35"/>
        <v>48</v>
      </c>
      <c r="AO15" s="9">
        <f t="shared" si="36"/>
        <v>48</v>
      </c>
      <c r="AP15" s="9">
        <f t="shared" si="37"/>
        <v>48</v>
      </c>
      <c r="AQ15" s="9">
        <f t="shared" si="38"/>
        <v>48</v>
      </c>
      <c r="AR15" s="9">
        <f t="shared" si="39"/>
        <v>48</v>
      </c>
      <c r="AS15" s="9">
        <f t="shared" si="40"/>
        <v>48</v>
      </c>
      <c r="AT15" s="9">
        <f t="shared" si="41"/>
        <v>48</v>
      </c>
      <c r="AU15" s="9">
        <f t="shared" si="42"/>
        <v>48</v>
      </c>
      <c r="AV15" s="9">
        <f t="shared" si="43"/>
        <v>48</v>
      </c>
      <c r="AW15" s="9">
        <f t="shared" si="44"/>
        <v>48</v>
      </c>
      <c r="AX15" s="9">
        <f t="shared" si="45"/>
        <v>48</v>
      </c>
      <c r="AY15" s="9">
        <f t="shared" si="46"/>
        <v>48</v>
      </c>
      <c r="AZ15" s="9">
        <f t="shared" si="47"/>
        <v>48</v>
      </c>
      <c r="BA15" s="9">
        <f t="shared" si="48"/>
        <v>48</v>
      </c>
      <c r="BB15" s="9">
        <f t="shared" si="49"/>
        <v>48</v>
      </c>
      <c r="BC15" s="9">
        <f t="shared" si="50"/>
        <v>48</v>
      </c>
      <c r="BD15" s="9">
        <f t="shared" si="51"/>
        <v>48</v>
      </c>
      <c r="BE15" s="9">
        <f t="shared" si="52"/>
        <v>48</v>
      </c>
      <c r="BF15" s="9">
        <f t="shared" si="53"/>
        <v>48</v>
      </c>
      <c r="BG15" s="9">
        <f t="shared" si="54"/>
        <v>48</v>
      </c>
      <c r="BH15" s="9">
        <f t="shared" si="55"/>
        <v>48</v>
      </c>
      <c r="BI15" s="9">
        <f t="shared" si="56"/>
        <v>48</v>
      </c>
      <c r="BJ15" s="9">
        <f t="shared" si="57"/>
        <v>48</v>
      </c>
      <c r="BK15" s="9">
        <f t="shared" si="58"/>
        <v>48</v>
      </c>
      <c r="BL15" s="9">
        <f t="shared" si="59"/>
        <v>48</v>
      </c>
      <c r="BM15" s="9">
        <f t="shared" si="60"/>
        <v>48</v>
      </c>
      <c r="BN15" s="9">
        <f t="shared" si="61"/>
        <v>48</v>
      </c>
      <c r="BO15" s="9">
        <f t="shared" si="62"/>
        <v>48</v>
      </c>
      <c r="BP15" s="9">
        <f t="shared" si="63"/>
        <v>48</v>
      </c>
      <c r="BQ15" s="9">
        <f t="shared" si="64"/>
        <v>48</v>
      </c>
      <c r="BR15" s="9">
        <f t="shared" si="65"/>
        <v>48</v>
      </c>
      <c r="BS15" s="9">
        <f t="shared" si="65"/>
        <v>48</v>
      </c>
    </row>
    <row r="16" spans="2:71" ht="20.25" thickTop="1" thickBot="1">
      <c r="B16" s="2">
        <v>3</v>
      </c>
      <c r="C16" s="3" t="s">
        <v>5</v>
      </c>
      <c r="D16" s="8">
        <v>72</v>
      </c>
      <c r="E16" s="9">
        <f t="shared" si="0"/>
        <v>72</v>
      </c>
      <c r="F16" s="9">
        <f t="shared" si="1"/>
        <v>72</v>
      </c>
      <c r="G16" s="9">
        <f t="shared" si="2"/>
        <v>72</v>
      </c>
      <c r="H16" s="9">
        <f t="shared" si="3"/>
        <v>72</v>
      </c>
      <c r="I16" s="9">
        <f t="shared" si="4"/>
        <v>72</v>
      </c>
      <c r="J16" s="9">
        <f t="shared" si="5"/>
        <v>72</v>
      </c>
      <c r="K16" s="9">
        <f t="shared" si="6"/>
        <v>72</v>
      </c>
      <c r="L16" s="9">
        <f t="shared" si="7"/>
        <v>72</v>
      </c>
      <c r="M16" s="9">
        <f t="shared" si="8"/>
        <v>72</v>
      </c>
      <c r="N16" s="9">
        <f t="shared" si="9"/>
        <v>72</v>
      </c>
      <c r="O16" s="9">
        <f t="shared" si="10"/>
        <v>72</v>
      </c>
      <c r="P16" s="9">
        <f t="shared" si="11"/>
        <v>72</v>
      </c>
      <c r="Q16" s="9">
        <f t="shared" si="12"/>
        <v>72</v>
      </c>
      <c r="R16" s="9">
        <f t="shared" si="13"/>
        <v>72</v>
      </c>
      <c r="S16" s="9">
        <f t="shared" si="14"/>
        <v>72</v>
      </c>
      <c r="T16" s="9">
        <f t="shared" si="15"/>
        <v>72</v>
      </c>
      <c r="U16" s="9">
        <f t="shared" si="16"/>
        <v>72</v>
      </c>
      <c r="V16" s="9">
        <f t="shared" si="17"/>
        <v>72</v>
      </c>
      <c r="W16" s="9">
        <f t="shared" si="18"/>
        <v>72</v>
      </c>
      <c r="X16" s="9">
        <f t="shared" si="19"/>
        <v>72</v>
      </c>
      <c r="Y16" s="9">
        <f t="shared" si="20"/>
        <v>72</v>
      </c>
      <c r="Z16" s="9">
        <f t="shared" si="21"/>
        <v>72</v>
      </c>
      <c r="AA16" s="9">
        <f t="shared" si="22"/>
        <v>72</v>
      </c>
      <c r="AB16" s="9">
        <f t="shared" si="23"/>
        <v>72</v>
      </c>
      <c r="AC16" s="9">
        <f t="shared" si="24"/>
        <v>72</v>
      </c>
      <c r="AD16" s="9">
        <f t="shared" si="25"/>
        <v>72</v>
      </c>
      <c r="AE16" s="9">
        <f t="shared" si="26"/>
        <v>72</v>
      </c>
      <c r="AF16" s="9">
        <f t="shared" si="27"/>
        <v>72</v>
      </c>
      <c r="AG16" s="9">
        <f t="shared" si="28"/>
        <v>72</v>
      </c>
      <c r="AH16" s="9">
        <f t="shared" si="29"/>
        <v>72</v>
      </c>
      <c r="AI16" s="9">
        <f t="shared" si="30"/>
        <v>72</v>
      </c>
      <c r="AJ16" s="9">
        <f t="shared" si="31"/>
        <v>72</v>
      </c>
      <c r="AK16" s="9">
        <f t="shared" si="32"/>
        <v>72</v>
      </c>
      <c r="AL16" s="9">
        <f t="shared" si="33"/>
        <v>72</v>
      </c>
      <c r="AM16" s="9">
        <f t="shared" si="34"/>
        <v>72</v>
      </c>
      <c r="AN16" s="9">
        <f t="shared" si="35"/>
        <v>72</v>
      </c>
      <c r="AO16" s="9">
        <f t="shared" si="36"/>
        <v>72</v>
      </c>
      <c r="AP16" s="9">
        <f t="shared" si="37"/>
        <v>72</v>
      </c>
      <c r="AQ16" s="9">
        <f t="shared" si="38"/>
        <v>72</v>
      </c>
      <c r="AR16" s="9">
        <f t="shared" si="39"/>
        <v>72</v>
      </c>
      <c r="AS16" s="9">
        <f t="shared" si="40"/>
        <v>72</v>
      </c>
      <c r="AT16" s="9">
        <f t="shared" si="41"/>
        <v>72</v>
      </c>
      <c r="AU16" s="9">
        <f t="shared" si="42"/>
        <v>72</v>
      </c>
      <c r="AV16" s="9">
        <f t="shared" si="43"/>
        <v>72</v>
      </c>
      <c r="AW16" s="9">
        <f t="shared" si="44"/>
        <v>72</v>
      </c>
      <c r="AX16" s="9">
        <f t="shared" si="45"/>
        <v>72</v>
      </c>
      <c r="AY16" s="9">
        <f t="shared" si="46"/>
        <v>72</v>
      </c>
      <c r="AZ16" s="9">
        <f t="shared" si="47"/>
        <v>72</v>
      </c>
      <c r="BA16" s="9">
        <f t="shared" si="48"/>
        <v>72</v>
      </c>
      <c r="BB16" s="9">
        <f t="shared" si="49"/>
        <v>72</v>
      </c>
      <c r="BC16" s="9">
        <f t="shared" si="50"/>
        <v>72</v>
      </c>
      <c r="BD16" s="9">
        <f t="shared" si="51"/>
        <v>72</v>
      </c>
      <c r="BE16" s="9">
        <f t="shared" si="52"/>
        <v>72</v>
      </c>
      <c r="BF16" s="9">
        <f t="shared" si="53"/>
        <v>72</v>
      </c>
      <c r="BG16" s="9">
        <f t="shared" si="54"/>
        <v>72</v>
      </c>
      <c r="BH16" s="9">
        <f t="shared" si="55"/>
        <v>72</v>
      </c>
      <c r="BI16" s="9">
        <f t="shared" si="56"/>
        <v>72</v>
      </c>
      <c r="BJ16" s="9">
        <f t="shared" si="57"/>
        <v>72</v>
      </c>
      <c r="BK16" s="9">
        <f t="shared" si="58"/>
        <v>72</v>
      </c>
      <c r="BL16" s="9">
        <f t="shared" si="59"/>
        <v>72</v>
      </c>
      <c r="BM16" s="9">
        <f t="shared" si="60"/>
        <v>72</v>
      </c>
      <c r="BN16" s="9">
        <f t="shared" si="61"/>
        <v>72</v>
      </c>
      <c r="BO16" s="9">
        <f t="shared" si="62"/>
        <v>72</v>
      </c>
      <c r="BP16" s="9">
        <f t="shared" si="63"/>
        <v>72</v>
      </c>
      <c r="BQ16" s="9">
        <f t="shared" si="64"/>
        <v>72</v>
      </c>
      <c r="BR16" s="9">
        <f t="shared" si="65"/>
        <v>72</v>
      </c>
      <c r="BS16" s="9">
        <f t="shared" si="65"/>
        <v>72</v>
      </c>
    </row>
    <row r="17" spans="2:71" ht="20.25" thickTop="1" thickBot="1">
      <c r="B17" s="2">
        <v>4</v>
      </c>
      <c r="C17" s="3" t="s">
        <v>6</v>
      </c>
      <c r="D17" s="8">
        <v>2</v>
      </c>
      <c r="E17" s="9">
        <f t="shared" si="0"/>
        <v>2</v>
      </c>
      <c r="F17" s="9">
        <f t="shared" si="1"/>
        <v>2</v>
      </c>
      <c r="G17" s="9">
        <f t="shared" si="2"/>
        <v>2</v>
      </c>
      <c r="H17" s="9">
        <f t="shared" si="3"/>
        <v>2</v>
      </c>
      <c r="I17" s="9">
        <f t="shared" si="4"/>
        <v>2</v>
      </c>
      <c r="J17" s="9">
        <f t="shared" si="5"/>
        <v>2</v>
      </c>
      <c r="K17" s="9">
        <f t="shared" si="6"/>
        <v>2</v>
      </c>
      <c r="L17" s="9">
        <f t="shared" si="7"/>
        <v>2</v>
      </c>
      <c r="M17" s="9">
        <f t="shared" si="8"/>
        <v>2</v>
      </c>
      <c r="N17" s="9">
        <f t="shared" si="9"/>
        <v>2</v>
      </c>
      <c r="O17" s="9">
        <f t="shared" si="10"/>
        <v>2</v>
      </c>
      <c r="P17" s="9">
        <f t="shared" si="11"/>
        <v>2</v>
      </c>
      <c r="Q17" s="9">
        <f t="shared" si="12"/>
        <v>2</v>
      </c>
      <c r="R17" s="9">
        <f t="shared" si="13"/>
        <v>2</v>
      </c>
      <c r="S17" s="9">
        <f t="shared" si="14"/>
        <v>2</v>
      </c>
      <c r="T17" s="9">
        <f t="shared" si="15"/>
        <v>2</v>
      </c>
      <c r="U17" s="9">
        <f t="shared" si="16"/>
        <v>2</v>
      </c>
      <c r="V17" s="9">
        <f t="shared" si="17"/>
        <v>2</v>
      </c>
      <c r="W17" s="9">
        <f t="shared" si="18"/>
        <v>2</v>
      </c>
      <c r="X17" s="9">
        <f t="shared" si="19"/>
        <v>2</v>
      </c>
      <c r="Y17" s="9">
        <f t="shared" si="20"/>
        <v>2</v>
      </c>
      <c r="Z17" s="9">
        <f t="shared" si="21"/>
        <v>2</v>
      </c>
      <c r="AA17" s="9">
        <f t="shared" si="22"/>
        <v>2</v>
      </c>
      <c r="AB17" s="9">
        <f t="shared" si="23"/>
        <v>2</v>
      </c>
      <c r="AC17" s="9">
        <f t="shared" si="24"/>
        <v>2</v>
      </c>
      <c r="AD17" s="9">
        <f t="shared" si="25"/>
        <v>2</v>
      </c>
      <c r="AE17" s="9">
        <f t="shared" si="26"/>
        <v>2</v>
      </c>
      <c r="AF17" s="9">
        <f t="shared" si="27"/>
        <v>2</v>
      </c>
      <c r="AG17" s="9">
        <f t="shared" si="28"/>
        <v>2</v>
      </c>
      <c r="AH17" s="9">
        <f t="shared" si="29"/>
        <v>2</v>
      </c>
      <c r="AI17" s="9">
        <f t="shared" si="30"/>
        <v>2</v>
      </c>
      <c r="AJ17" s="9">
        <f t="shared" si="31"/>
        <v>2</v>
      </c>
      <c r="AK17" s="9">
        <f t="shared" si="32"/>
        <v>2</v>
      </c>
      <c r="AL17" s="9">
        <f t="shared" si="33"/>
        <v>2</v>
      </c>
      <c r="AM17" s="9">
        <f t="shared" si="34"/>
        <v>2</v>
      </c>
      <c r="AN17" s="9">
        <f t="shared" si="35"/>
        <v>2</v>
      </c>
      <c r="AO17" s="9">
        <f t="shared" si="36"/>
        <v>2</v>
      </c>
      <c r="AP17" s="9">
        <f t="shared" si="37"/>
        <v>2</v>
      </c>
      <c r="AQ17" s="9">
        <f t="shared" si="38"/>
        <v>2</v>
      </c>
      <c r="AR17" s="9">
        <f t="shared" si="39"/>
        <v>2</v>
      </c>
      <c r="AS17" s="9">
        <f t="shared" si="40"/>
        <v>2</v>
      </c>
      <c r="AT17" s="9">
        <f t="shared" si="41"/>
        <v>2</v>
      </c>
      <c r="AU17" s="9">
        <f t="shared" si="42"/>
        <v>2</v>
      </c>
      <c r="AV17" s="9">
        <f t="shared" si="43"/>
        <v>2</v>
      </c>
      <c r="AW17" s="9">
        <f t="shared" si="44"/>
        <v>2</v>
      </c>
      <c r="AX17" s="9">
        <f t="shared" si="45"/>
        <v>2</v>
      </c>
      <c r="AY17" s="9">
        <f t="shared" si="46"/>
        <v>2</v>
      </c>
      <c r="AZ17" s="9">
        <f t="shared" si="47"/>
        <v>2</v>
      </c>
      <c r="BA17" s="9">
        <f t="shared" si="48"/>
        <v>2</v>
      </c>
      <c r="BB17" s="9">
        <f t="shared" si="49"/>
        <v>2</v>
      </c>
      <c r="BC17" s="9">
        <f t="shared" si="50"/>
        <v>2</v>
      </c>
      <c r="BD17" s="9">
        <f t="shared" si="51"/>
        <v>2</v>
      </c>
      <c r="BE17" s="9">
        <f t="shared" si="52"/>
        <v>2</v>
      </c>
      <c r="BF17" s="9">
        <f t="shared" si="53"/>
        <v>2</v>
      </c>
      <c r="BG17" s="9">
        <f t="shared" si="54"/>
        <v>2</v>
      </c>
      <c r="BH17" s="9">
        <f t="shared" si="55"/>
        <v>2</v>
      </c>
      <c r="BI17" s="9">
        <f t="shared" si="56"/>
        <v>2</v>
      </c>
      <c r="BJ17" s="9">
        <f t="shared" si="57"/>
        <v>2</v>
      </c>
      <c r="BK17" s="9">
        <f t="shared" si="58"/>
        <v>2</v>
      </c>
      <c r="BL17" s="9">
        <f t="shared" si="59"/>
        <v>2</v>
      </c>
      <c r="BM17" s="9">
        <f t="shared" si="60"/>
        <v>2</v>
      </c>
      <c r="BN17" s="9">
        <f t="shared" si="61"/>
        <v>2</v>
      </c>
      <c r="BO17" s="9">
        <f t="shared" si="62"/>
        <v>2</v>
      </c>
      <c r="BP17" s="9">
        <f t="shared" si="63"/>
        <v>2</v>
      </c>
      <c r="BQ17" s="9">
        <f t="shared" si="64"/>
        <v>2</v>
      </c>
      <c r="BR17" s="9">
        <f t="shared" si="65"/>
        <v>2</v>
      </c>
      <c r="BS17" s="9">
        <f t="shared" si="65"/>
        <v>2</v>
      </c>
    </row>
    <row r="18" spans="2:71" ht="20.25" thickTop="1" thickBot="1">
      <c r="B18" s="2">
        <v>5</v>
      </c>
      <c r="C18" s="3" t="s">
        <v>7</v>
      </c>
      <c r="D18" s="8">
        <v>0</v>
      </c>
      <c r="E18" s="9">
        <f t="shared" ref="E18" si="66">D18+D17</f>
        <v>2</v>
      </c>
      <c r="F18" s="9">
        <f t="shared" ref="F18" si="67">E18+E17</f>
        <v>4</v>
      </c>
      <c r="G18" s="9">
        <f t="shared" ref="G18" si="68">F18+F17</f>
        <v>6</v>
      </c>
      <c r="H18" s="9">
        <f t="shared" ref="H18" si="69">G18+G17</f>
        <v>8</v>
      </c>
      <c r="I18" s="9">
        <f t="shared" ref="I18" si="70">H18+H17</f>
        <v>10</v>
      </c>
      <c r="J18" s="9">
        <f t="shared" ref="J18" si="71">I18+I17</f>
        <v>12</v>
      </c>
      <c r="K18" s="9">
        <f t="shared" ref="K18" si="72">J18+J17</f>
        <v>14</v>
      </c>
      <c r="L18" s="9">
        <f t="shared" ref="L18" si="73">K18+K17</f>
        <v>16</v>
      </c>
      <c r="M18" s="9">
        <f t="shared" ref="M18" si="74">L18+L17</f>
        <v>18</v>
      </c>
      <c r="N18" s="9">
        <f t="shared" ref="N18" si="75">M18+M17</f>
        <v>20</v>
      </c>
      <c r="O18" s="9">
        <f t="shared" ref="O18" si="76">N18+N17</f>
        <v>22</v>
      </c>
      <c r="P18" s="9">
        <f t="shared" ref="P18" si="77">O18+O17</f>
        <v>24</v>
      </c>
      <c r="Q18" s="9">
        <f t="shared" ref="Q18" si="78">P18+P17</f>
        <v>26</v>
      </c>
      <c r="R18" s="9">
        <f t="shared" ref="R18" si="79">Q18+Q17</f>
        <v>28</v>
      </c>
      <c r="S18" s="9">
        <f t="shared" ref="S18" si="80">R18+R17</f>
        <v>30</v>
      </c>
      <c r="T18" s="9">
        <f t="shared" ref="T18" si="81">S18+S17</f>
        <v>32</v>
      </c>
      <c r="U18" s="9">
        <f t="shared" ref="U18" si="82">T18+T17</f>
        <v>34</v>
      </c>
      <c r="V18" s="9">
        <f t="shared" ref="V18" si="83">U18+U17</f>
        <v>36</v>
      </c>
      <c r="W18" s="9">
        <f t="shared" ref="W18" si="84">V18+V17</f>
        <v>38</v>
      </c>
      <c r="X18" s="9">
        <f t="shared" ref="X18" si="85">W18+W17</f>
        <v>40</v>
      </c>
      <c r="Y18" s="9">
        <f t="shared" ref="Y18" si="86">X18+X17</f>
        <v>42</v>
      </c>
      <c r="Z18" s="9">
        <f t="shared" ref="Z18" si="87">Y18+Y17</f>
        <v>44</v>
      </c>
      <c r="AA18" s="9">
        <f t="shared" ref="AA18" si="88">Z18+Z17</f>
        <v>46</v>
      </c>
      <c r="AB18" s="9">
        <f t="shared" ref="AB18" si="89">AA18+AA17</f>
        <v>48</v>
      </c>
      <c r="AC18" s="9">
        <f t="shared" ref="AC18" si="90">AB18+AB17</f>
        <v>50</v>
      </c>
      <c r="AD18" s="9">
        <f t="shared" ref="AD18" si="91">AC18+AC17</f>
        <v>52</v>
      </c>
      <c r="AE18" s="9">
        <f t="shared" ref="AE18" si="92">AD18+AD17</f>
        <v>54</v>
      </c>
      <c r="AF18" s="9">
        <f t="shared" ref="AF18" si="93">AE18+AE17</f>
        <v>56</v>
      </c>
      <c r="AG18" s="9">
        <f t="shared" ref="AG18" si="94">AF18+AF17</f>
        <v>58</v>
      </c>
      <c r="AH18" s="9">
        <f t="shared" ref="AH18" si="95">AG18+AG17</f>
        <v>60</v>
      </c>
      <c r="AI18" s="9">
        <f t="shared" ref="AI18" si="96">AH18+AH17</f>
        <v>62</v>
      </c>
      <c r="AJ18" s="9">
        <f t="shared" ref="AJ18" si="97">AI18+AI17</f>
        <v>64</v>
      </c>
      <c r="AK18" s="9">
        <f t="shared" ref="AK18" si="98">AJ18+AJ17</f>
        <v>66</v>
      </c>
      <c r="AL18" s="9">
        <f t="shared" ref="AL18" si="99">AK18+AK17</f>
        <v>68</v>
      </c>
      <c r="AM18" s="9">
        <f t="shared" ref="AM18" si="100">AL18+AL17</f>
        <v>70</v>
      </c>
      <c r="AN18" s="9">
        <f t="shared" ref="AN18" si="101">AM18+AM17</f>
        <v>72</v>
      </c>
      <c r="AO18" s="9">
        <f t="shared" ref="AO18" si="102">AN18+AN17</f>
        <v>74</v>
      </c>
      <c r="AP18" s="9">
        <f t="shared" ref="AP18" si="103">AO18+AO17</f>
        <v>76</v>
      </c>
      <c r="AQ18" s="9">
        <f t="shared" ref="AQ18" si="104">AP18+AP17</f>
        <v>78</v>
      </c>
      <c r="AR18" s="9">
        <f t="shared" ref="AR18" si="105">AQ18+AQ17</f>
        <v>80</v>
      </c>
      <c r="AS18" s="9">
        <f t="shared" ref="AS18" si="106">AR18+AR17</f>
        <v>82</v>
      </c>
      <c r="AT18" s="9">
        <f t="shared" ref="AT18" si="107">AS18+AS17</f>
        <v>84</v>
      </c>
      <c r="AU18" s="9">
        <f t="shared" ref="AU18" si="108">AT18+AT17</f>
        <v>86</v>
      </c>
      <c r="AV18" s="9">
        <f t="shared" ref="AV18" si="109">AU18+AU17</f>
        <v>88</v>
      </c>
      <c r="AW18" s="9">
        <f t="shared" ref="AW18" si="110">AV18+AV17</f>
        <v>90</v>
      </c>
      <c r="AX18" s="9">
        <f t="shared" ref="AX18" si="111">AW18+AW17</f>
        <v>92</v>
      </c>
      <c r="AY18" s="9">
        <f t="shared" ref="AY18" si="112">AX18+AX17</f>
        <v>94</v>
      </c>
      <c r="AZ18" s="9">
        <f t="shared" ref="AZ18" si="113">AY18+AY17</f>
        <v>96</v>
      </c>
      <c r="BA18" s="9">
        <f t="shared" ref="BA18" si="114">AZ18+AZ17</f>
        <v>98</v>
      </c>
      <c r="BB18" s="9">
        <f t="shared" ref="BB18" si="115">BA18+BA17</f>
        <v>100</v>
      </c>
      <c r="BC18" s="9">
        <f t="shared" ref="BC18" si="116">BB18+BB17</f>
        <v>102</v>
      </c>
      <c r="BD18" s="9">
        <f t="shared" ref="BD18" si="117">BC18+BC17</f>
        <v>104</v>
      </c>
      <c r="BE18" s="9">
        <f t="shared" ref="BE18" si="118">BD18+BD17</f>
        <v>106</v>
      </c>
      <c r="BF18" s="9">
        <f t="shared" ref="BF18" si="119">BE18+BE17</f>
        <v>108</v>
      </c>
      <c r="BG18" s="9">
        <f t="shared" ref="BG18" si="120">BF18+BF17</f>
        <v>110</v>
      </c>
      <c r="BH18" s="9">
        <f t="shared" ref="BH18" si="121">BG18+BG17</f>
        <v>112</v>
      </c>
      <c r="BI18" s="9">
        <f t="shared" ref="BI18" si="122">BH18+BH17</f>
        <v>114</v>
      </c>
      <c r="BJ18" s="9">
        <f t="shared" ref="BJ18" si="123">BI18+BI17</f>
        <v>116</v>
      </c>
      <c r="BK18" s="9">
        <f t="shared" ref="BK18" si="124">BJ18+BJ17</f>
        <v>118</v>
      </c>
      <c r="BL18" s="9">
        <f t="shared" ref="BL18" si="125">BK18+BK17</f>
        <v>120</v>
      </c>
      <c r="BM18" s="9">
        <f t="shared" ref="BM18" si="126">BL18+BL17</f>
        <v>122</v>
      </c>
      <c r="BN18" s="9">
        <f t="shared" ref="BN18" si="127">BM18+BM17</f>
        <v>124</v>
      </c>
      <c r="BO18" s="9">
        <f t="shared" ref="BO18" si="128">BN18+BN17</f>
        <v>126</v>
      </c>
      <c r="BP18" s="9">
        <f t="shared" ref="BP18" si="129">BO18+BO17</f>
        <v>128</v>
      </c>
      <c r="BQ18" s="9">
        <f t="shared" ref="BQ18" si="130">BP18+BP17</f>
        <v>130</v>
      </c>
      <c r="BR18" s="9">
        <f t="shared" ref="BR18:BS18" si="131">BQ18+BQ17</f>
        <v>132</v>
      </c>
      <c r="BS18" s="9">
        <f t="shared" si="131"/>
        <v>134</v>
      </c>
    </row>
    <row r="19" spans="2:71" ht="20.25" thickTop="1" thickBot="1">
      <c r="B19" s="2">
        <v>6</v>
      </c>
      <c r="C19" s="3" t="s">
        <v>8</v>
      </c>
      <c r="D19" s="8">
        <f>IF(D18&lt;(D15+1),D14/D15*D18,D14-D14/D16*(D18-D15))</f>
        <v>0</v>
      </c>
      <c r="E19" s="9">
        <f>IF(E18&lt;(E15+1),E14/E15*E18,E14-E14/E16*(E18-E15))</f>
        <v>5</v>
      </c>
      <c r="F19" s="9">
        <f t="shared" ref="F19:BO19" si="132">IF(F18&lt;(F15+1),F14/F15*F18,F14-F14/F16*(F18-F15))</f>
        <v>10</v>
      </c>
      <c r="G19" s="9">
        <f t="shared" si="132"/>
        <v>15</v>
      </c>
      <c r="H19" s="9">
        <f t="shared" si="132"/>
        <v>20</v>
      </c>
      <c r="I19" s="9">
        <f t="shared" si="132"/>
        <v>25</v>
      </c>
      <c r="J19" s="9">
        <f t="shared" si="132"/>
        <v>30</v>
      </c>
      <c r="K19" s="9">
        <f t="shared" si="132"/>
        <v>35</v>
      </c>
      <c r="L19" s="9">
        <f t="shared" si="132"/>
        <v>40</v>
      </c>
      <c r="M19" s="9">
        <f t="shared" si="132"/>
        <v>45</v>
      </c>
      <c r="N19" s="9">
        <f t="shared" si="132"/>
        <v>50</v>
      </c>
      <c r="O19" s="9">
        <f t="shared" si="132"/>
        <v>55</v>
      </c>
      <c r="P19" s="9">
        <f t="shared" si="132"/>
        <v>60</v>
      </c>
      <c r="Q19" s="9">
        <f t="shared" si="132"/>
        <v>65</v>
      </c>
      <c r="R19" s="9">
        <f t="shared" si="132"/>
        <v>70</v>
      </c>
      <c r="S19" s="9">
        <f t="shared" si="132"/>
        <v>75</v>
      </c>
      <c r="T19" s="9">
        <f t="shared" si="132"/>
        <v>80</v>
      </c>
      <c r="U19" s="9">
        <f t="shared" si="132"/>
        <v>85</v>
      </c>
      <c r="V19" s="9">
        <f t="shared" si="132"/>
        <v>90</v>
      </c>
      <c r="W19" s="9">
        <f t="shared" si="132"/>
        <v>95</v>
      </c>
      <c r="X19" s="9">
        <f t="shared" si="132"/>
        <v>100</v>
      </c>
      <c r="Y19" s="9">
        <f t="shared" si="132"/>
        <v>105</v>
      </c>
      <c r="Z19" s="9">
        <f t="shared" si="132"/>
        <v>110</v>
      </c>
      <c r="AA19" s="9">
        <f t="shared" si="132"/>
        <v>115</v>
      </c>
      <c r="AB19" s="9">
        <f t="shared" si="132"/>
        <v>120</v>
      </c>
      <c r="AC19" s="11">
        <f t="shared" si="132"/>
        <v>116.66666666666667</v>
      </c>
      <c r="AD19" s="11">
        <f t="shared" si="132"/>
        <v>113.33333333333333</v>
      </c>
      <c r="AE19" s="11">
        <f t="shared" si="132"/>
        <v>110</v>
      </c>
      <c r="AF19" s="11">
        <f t="shared" si="132"/>
        <v>106.66666666666667</v>
      </c>
      <c r="AG19" s="11">
        <f t="shared" si="132"/>
        <v>103.33333333333333</v>
      </c>
      <c r="AH19" s="11">
        <f t="shared" si="132"/>
        <v>100</v>
      </c>
      <c r="AI19" s="11">
        <f t="shared" si="132"/>
        <v>96.666666666666657</v>
      </c>
      <c r="AJ19" s="11">
        <f t="shared" si="132"/>
        <v>93.333333333333329</v>
      </c>
      <c r="AK19" s="11">
        <f t="shared" si="132"/>
        <v>90</v>
      </c>
      <c r="AL19" s="11">
        <f t="shared" si="132"/>
        <v>86.666666666666657</v>
      </c>
      <c r="AM19" s="11">
        <f t="shared" si="132"/>
        <v>83.333333333333329</v>
      </c>
      <c r="AN19" s="11">
        <f t="shared" si="132"/>
        <v>80</v>
      </c>
      <c r="AO19" s="11">
        <f t="shared" si="132"/>
        <v>76.666666666666657</v>
      </c>
      <c r="AP19" s="11">
        <f t="shared" si="132"/>
        <v>73.333333333333329</v>
      </c>
      <c r="AQ19" s="11">
        <f t="shared" si="132"/>
        <v>70</v>
      </c>
      <c r="AR19" s="11">
        <f t="shared" si="132"/>
        <v>66.666666666666657</v>
      </c>
      <c r="AS19" s="11">
        <f t="shared" si="132"/>
        <v>63.333333333333329</v>
      </c>
      <c r="AT19" s="11">
        <f t="shared" si="132"/>
        <v>60</v>
      </c>
      <c r="AU19" s="11">
        <f t="shared" si="132"/>
        <v>56.666666666666664</v>
      </c>
      <c r="AV19" s="11">
        <f t="shared" si="132"/>
        <v>53.333333333333329</v>
      </c>
      <c r="AW19" s="11">
        <f t="shared" si="132"/>
        <v>50</v>
      </c>
      <c r="AX19" s="11">
        <f t="shared" si="132"/>
        <v>46.666666666666657</v>
      </c>
      <c r="AY19" s="11">
        <f t="shared" si="132"/>
        <v>43.333333333333329</v>
      </c>
      <c r="AZ19" s="11">
        <f t="shared" si="132"/>
        <v>40</v>
      </c>
      <c r="BA19" s="11">
        <f t="shared" si="132"/>
        <v>36.666666666666657</v>
      </c>
      <c r="BB19" s="11">
        <f t="shared" si="132"/>
        <v>33.333333333333329</v>
      </c>
      <c r="BC19" s="11">
        <f t="shared" si="132"/>
        <v>30</v>
      </c>
      <c r="BD19" s="11">
        <f t="shared" si="132"/>
        <v>26.666666666666657</v>
      </c>
      <c r="BE19" s="11">
        <f t="shared" si="132"/>
        <v>23.333333333333329</v>
      </c>
      <c r="BF19" s="11">
        <f t="shared" si="132"/>
        <v>20</v>
      </c>
      <c r="BG19" s="11">
        <f t="shared" si="132"/>
        <v>16.666666666666657</v>
      </c>
      <c r="BH19" s="11">
        <f t="shared" si="132"/>
        <v>13.333333333333329</v>
      </c>
      <c r="BI19" s="11">
        <f t="shared" si="132"/>
        <v>10</v>
      </c>
      <c r="BJ19" s="11">
        <f t="shared" si="132"/>
        <v>6.6666666666666572</v>
      </c>
      <c r="BK19" s="11">
        <f t="shared" si="132"/>
        <v>3.3333333333333286</v>
      </c>
      <c r="BL19" s="11">
        <f t="shared" si="132"/>
        <v>0</v>
      </c>
      <c r="BM19" s="11">
        <f t="shared" si="132"/>
        <v>-3.3333333333333428</v>
      </c>
      <c r="BN19" s="11">
        <f t="shared" si="132"/>
        <v>-6.6666666666666714</v>
      </c>
      <c r="BO19" s="11">
        <f t="shared" si="132"/>
        <v>-10</v>
      </c>
      <c r="BP19" s="11">
        <f>IF(BP18&lt;(BP15+1),BP14/BP15*BP18,BP14-BP14/BP16*(BP18-BP15))</f>
        <v>-13.333333333333343</v>
      </c>
      <c r="BQ19" s="11">
        <f>IF(BQ18&lt;(BQ15+1),BQ14/BQ15*BQ18,BQ14-BQ14/BQ16*(BQ18-BQ15))</f>
        <v>-16.666666666666686</v>
      </c>
      <c r="BR19" s="12">
        <f>IF(BR18&lt;(BR15+1),BR14/BR15*BR18,BR14-BR14/BR16*(BR18-BR15))</f>
        <v>-20</v>
      </c>
      <c r="BS19" s="12">
        <f>IF(BS18&lt;(BS15+1),BS14/BS15*BS18,BS14-BS14/BS16*(BS18-BS15))</f>
        <v>-23.333333333333343</v>
      </c>
    </row>
    <row r="20" spans="2:71" ht="20.25" thickTop="1" thickBot="1">
      <c r="B20" s="2">
        <v>7</v>
      </c>
      <c r="C20" s="3" t="s">
        <v>9</v>
      </c>
      <c r="D20" s="8">
        <f t="shared" ref="D20:BJ20" si="133">IF(E18&lt;(E15+0.5),E14/E15*E18,E14-E14/E16*(E18-E15))</f>
        <v>5</v>
      </c>
      <c r="E20" s="9">
        <f>IF(F18&lt;(F15+0.5),F14/F15*F18,F14-F14/F16*(F18-F15))</f>
        <v>10</v>
      </c>
      <c r="F20" s="9">
        <f t="shared" si="133"/>
        <v>15</v>
      </c>
      <c r="G20" s="9">
        <f t="shared" si="133"/>
        <v>20</v>
      </c>
      <c r="H20" s="9">
        <f t="shared" si="133"/>
        <v>25</v>
      </c>
      <c r="I20" s="9">
        <f t="shared" si="133"/>
        <v>30</v>
      </c>
      <c r="J20" s="9">
        <f t="shared" si="133"/>
        <v>35</v>
      </c>
      <c r="K20" s="9">
        <f t="shared" si="133"/>
        <v>40</v>
      </c>
      <c r="L20" s="9">
        <f t="shared" si="133"/>
        <v>45</v>
      </c>
      <c r="M20" s="9">
        <f t="shared" si="133"/>
        <v>50</v>
      </c>
      <c r="N20" s="9">
        <f t="shared" si="133"/>
        <v>55</v>
      </c>
      <c r="O20" s="9">
        <f t="shared" si="133"/>
        <v>60</v>
      </c>
      <c r="P20" s="9">
        <f t="shared" si="133"/>
        <v>65</v>
      </c>
      <c r="Q20" s="9">
        <f t="shared" si="133"/>
        <v>70</v>
      </c>
      <c r="R20" s="9">
        <f t="shared" si="133"/>
        <v>75</v>
      </c>
      <c r="S20" s="9">
        <f t="shared" si="133"/>
        <v>80</v>
      </c>
      <c r="T20" s="9">
        <f t="shared" si="133"/>
        <v>85</v>
      </c>
      <c r="U20" s="9">
        <f t="shared" si="133"/>
        <v>90</v>
      </c>
      <c r="V20" s="9">
        <f t="shared" si="133"/>
        <v>95</v>
      </c>
      <c r="W20" s="9">
        <f t="shared" si="133"/>
        <v>100</v>
      </c>
      <c r="X20" s="9">
        <f t="shared" si="133"/>
        <v>105</v>
      </c>
      <c r="Y20" s="9">
        <f t="shared" si="133"/>
        <v>110</v>
      </c>
      <c r="Z20" s="9">
        <f t="shared" si="133"/>
        <v>115</v>
      </c>
      <c r="AA20" s="9">
        <f t="shared" si="133"/>
        <v>120</v>
      </c>
      <c r="AB20" s="11">
        <f t="shared" si="133"/>
        <v>116.66666666666667</v>
      </c>
      <c r="AC20" s="11">
        <f t="shared" si="133"/>
        <v>113.33333333333333</v>
      </c>
      <c r="AD20" s="11">
        <f t="shared" si="133"/>
        <v>110</v>
      </c>
      <c r="AE20" s="11">
        <f t="shared" si="133"/>
        <v>106.66666666666667</v>
      </c>
      <c r="AF20" s="11">
        <f t="shared" si="133"/>
        <v>103.33333333333333</v>
      </c>
      <c r="AG20" s="11">
        <f t="shared" si="133"/>
        <v>100</v>
      </c>
      <c r="AH20" s="11">
        <f t="shared" si="133"/>
        <v>96.666666666666657</v>
      </c>
      <c r="AI20" s="11">
        <f t="shared" si="133"/>
        <v>93.333333333333329</v>
      </c>
      <c r="AJ20" s="11">
        <f t="shared" si="133"/>
        <v>90</v>
      </c>
      <c r="AK20" s="11">
        <f t="shared" si="133"/>
        <v>86.666666666666657</v>
      </c>
      <c r="AL20" s="11">
        <f t="shared" si="133"/>
        <v>83.333333333333329</v>
      </c>
      <c r="AM20" s="11">
        <f t="shared" si="133"/>
        <v>80</v>
      </c>
      <c r="AN20" s="11">
        <f t="shared" si="133"/>
        <v>76.666666666666657</v>
      </c>
      <c r="AO20" s="11">
        <f t="shared" si="133"/>
        <v>73.333333333333329</v>
      </c>
      <c r="AP20" s="11">
        <f t="shared" si="133"/>
        <v>70</v>
      </c>
      <c r="AQ20" s="11">
        <f t="shared" si="133"/>
        <v>66.666666666666657</v>
      </c>
      <c r="AR20" s="11">
        <f t="shared" si="133"/>
        <v>63.333333333333329</v>
      </c>
      <c r="AS20" s="11">
        <f t="shared" si="133"/>
        <v>60</v>
      </c>
      <c r="AT20" s="11">
        <f t="shared" si="133"/>
        <v>56.666666666666664</v>
      </c>
      <c r="AU20" s="11">
        <f t="shared" si="133"/>
        <v>53.333333333333329</v>
      </c>
      <c r="AV20" s="11">
        <f t="shared" si="133"/>
        <v>50</v>
      </c>
      <c r="AW20" s="11">
        <f t="shared" si="133"/>
        <v>46.666666666666657</v>
      </c>
      <c r="AX20" s="11">
        <f t="shared" si="133"/>
        <v>43.333333333333329</v>
      </c>
      <c r="AY20" s="11">
        <f t="shared" si="133"/>
        <v>40</v>
      </c>
      <c r="AZ20" s="11">
        <f t="shared" si="133"/>
        <v>36.666666666666657</v>
      </c>
      <c r="BA20" s="11">
        <f t="shared" si="133"/>
        <v>33.333333333333329</v>
      </c>
      <c r="BB20" s="11">
        <f t="shared" si="133"/>
        <v>30</v>
      </c>
      <c r="BC20" s="11">
        <f t="shared" si="133"/>
        <v>26.666666666666657</v>
      </c>
      <c r="BD20" s="11">
        <f t="shared" si="133"/>
        <v>23.333333333333329</v>
      </c>
      <c r="BE20" s="11">
        <f t="shared" si="133"/>
        <v>20</v>
      </c>
      <c r="BF20" s="11">
        <f t="shared" si="133"/>
        <v>16.666666666666657</v>
      </c>
      <c r="BG20" s="11">
        <f t="shared" si="133"/>
        <v>13.333333333333329</v>
      </c>
      <c r="BH20" s="11">
        <f t="shared" si="133"/>
        <v>10</v>
      </c>
      <c r="BI20" s="11">
        <f t="shared" si="133"/>
        <v>6.6666666666666572</v>
      </c>
      <c r="BJ20" s="11">
        <f t="shared" si="133"/>
        <v>3.3333333333333286</v>
      </c>
      <c r="BK20" s="11">
        <v>0</v>
      </c>
      <c r="BL20" s="11">
        <v>0</v>
      </c>
      <c r="BM20" s="11">
        <v>0</v>
      </c>
      <c r="BN20" s="11">
        <v>0</v>
      </c>
      <c r="BO20" s="11">
        <v>0</v>
      </c>
      <c r="BP20" s="11">
        <v>0</v>
      </c>
      <c r="BQ20" s="11">
        <v>0</v>
      </c>
      <c r="BR20" s="12">
        <v>0</v>
      </c>
      <c r="BS20" s="12">
        <v>0</v>
      </c>
    </row>
    <row r="21" spans="2:71" ht="20.25" thickTop="1" thickBot="1">
      <c r="B21" s="2">
        <v>8</v>
      </c>
      <c r="C21" s="3" t="s">
        <v>10</v>
      </c>
      <c r="D21" s="13">
        <f>(D19+D20)/2</f>
        <v>2.5</v>
      </c>
      <c r="E21" s="14">
        <f t="shared" ref="E21:BL21" si="134">(E19+E20)/2</f>
        <v>7.5</v>
      </c>
      <c r="F21" s="14">
        <f t="shared" si="134"/>
        <v>12.5</v>
      </c>
      <c r="G21" s="14">
        <f t="shared" si="134"/>
        <v>17.5</v>
      </c>
      <c r="H21" s="14">
        <f t="shared" si="134"/>
        <v>22.5</v>
      </c>
      <c r="I21" s="14">
        <f t="shared" si="134"/>
        <v>27.5</v>
      </c>
      <c r="J21" s="14">
        <f t="shared" si="134"/>
        <v>32.5</v>
      </c>
      <c r="K21" s="14">
        <f t="shared" si="134"/>
        <v>37.5</v>
      </c>
      <c r="L21" s="14">
        <f t="shared" si="134"/>
        <v>42.5</v>
      </c>
      <c r="M21" s="14">
        <f t="shared" si="134"/>
        <v>47.5</v>
      </c>
      <c r="N21" s="14">
        <f t="shared" si="134"/>
        <v>52.5</v>
      </c>
      <c r="O21" s="14">
        <f t="shared" si="134"/>
        <v>57.5</v>
      </c>
      <c r="P21" s="14">
        <f t="shared" si="134"/>
        <v>62.5</v>
      </c>
      <c r="Q21" s="14">
        <f t="shared" si="134"/>
        <v>67.5</v>
      </c>
      <c r="R21" s="14">
        <f t="shared" si="134"/>
        <v>72.5</v>
      </c>
      <c r="S21" s="14">
        <f t="shared" si="134"/>
        <v>77.5</v>
      </c>
      <c r="T21" s="14">
        <f t="shared" si="134"/>
        <v>82.5</v>
      </c>
      <c r="U21" s="14">
        <f t="shared" si="134"/>
        <v>87.5</v>
      </c>
      <c r="V21" s="14">
        <f t="shared" si="134"/>
        <v>92.5</v>
      </c>
      <c r="W21" s="14">
        <f t="shared" si="134"/>
        <v>97.5</v>
      </c>
      <c r="X21" s="14">
        <f>(X19+X20)/2</f>
        <v>102.5</v>
      </c>
      <c r="Y21" s="14">
        <f t="shared" si="134"/>
        <v>107.5</v>
      </c>
      <c r="Z21" s="14">
        <f t="shared" si="134"/>
        <v>112.5</v>
      </c>
      <c r="AA21" s="15">
        <f t="shared" si="134"/>
        <v>117.5</v>
      </c>
      <c r="AB21" s="16">
        <f t="shared" si="134"/>
        <v>118.33333333333334</v>
      </c>
      <c r="AC21" s="16">
        <f t="shared" si="134"/>
        <v>115</v>
      </c>
      <c r="AD21" s="16">
        <f t="shared" si="134"/>
        <v>111.66666666666666</v>
      </c>
      <c r="AE21" s="16">
        <f t="shared" si="134"/>
        <v>108.33333333333334</v>
      </c>
      <c r="AF21" s="16">
        <f t="shared" si="134"/>
        <v>105</v>
      </c>
      <c r="AG21" s="16">
        <f t="shared" si="134"/>
        <v>101.66666666666666</v>
      </c>
      <c r="AH21" s="16">
        <f t="shared" si="134"/>
        <v>98.333333333333329</v>
      </c>
      <c r="AI21" s="16">
        <f t="shared" si="134"/>
        <v>95</v>
      </c>
      <c r="AJ21" s="16">
        <f t="shared" si="134"/>
        <v>91.666666666666657</v>
      </c>
      <c r="AK21" s="16">
        <f t="shared" si="134"/>
        <v>88.333333333333329</v>
      </c>
      <c r="AL21" s="16">
        <f t="shared" si="134"/>
        <v>85</v>
      </c>
      <c r="AM21" s="16">
        <f t="shared" si="134"/>
        <v>81.666666666666657</v>
      </c>
      <c r="AN21" s="16">
        <f t="shared" si="134"/>
        <v>78.333333333333329</v>
      </c>
      <c r="AO21" s="16">
        <f t="shared" si="134"/>
        <v>75</v>
      </c>
      <c r="AP21" s="16">
        <f t="shared" si="134"/>
        <v>71.666666666666657</v>
      </c>
      <c r="AQ21" s="16">
        <f t="shared" si="134"/>
        <v>68.333333333333329</v>
      </c>
      <c r="AR21" s="16">
        <f t="shared" si="134"/>
        <v>65</v>
      </c>
      <c r="AS21" s="16">
        <f t="shared" si="134"/>
        <v>61.666666666666664</v>
      </c>
      <c r="AT21" s="16">
        <f t="shared" si="134"/>
        <v>58.333333333333329</v>
      </c>
      <c r="AU21" s="16">
        <f t="shared" si="134"/>
        <v>55</v>
      </c>
      <c r="AV21" s="16">
        <f t="shared" si="134"/>
        <v>51.666666666666664</v>
      </c>
      <c r="AW21" s="16">
        <f t="shared" si="134"/>
        <v>48.333333333333329</v>
      </c>
      <c r="AX21" s="16">
        <f t="shared" si="134"/>
        <v>44.999999999999993</v>
      </c>
      <c r="AY21" s="16">
        <f t="shared" si="134"/>
        <v>41.666666666666664</v>
      </c>
      <c r="AZ21" s="16">
        <f t="shared" si="134"/>
        <v>38.333333333333329</v>
      </c>
      <c r="BA21" s="16">
        <f t="shared" si="134"/>
        <v>34.999999999999993</v>
      </c>
      <c r="BB21" s="16">
        <f t="shared" si="134"/>
        <v>31.666666666666664</v>
      </c>
      <c r="BC21" s="16">
        <f t="shared" si="134"/>
        <v>28.333333333333329</v>
      </c>
      <c r="BD21" s="16">
        <f t="shared" si="134"/>
        <v>24.999999999999993</v>
      </c>
      <c r="BE21" s="16">
        <f t="shared" si="134"/>
        <v>21.666666666666664</v>
      </c>
      <c r="BF21" s="16">
        <f t="shared" si="134"/>
        <v>18.333333333333329</v>
      </c>
      <c r="BG21" s="16">
        <f t="shared" si="134"/>
        <v>14.999999999999993</v>
      </c>
      <c r="BH21" s="16">
        <f t="shared" si="134"/>
        <v>11.666666666666664</v>
      </c>
      <c r="BI21" s="16">
        <f t="shared" si="134"/>
        <v>8.3333333333333286</v>
      </c>
      <c r="BJ21" s="16">
        <f t="shared" si="134"/>
        <v>4.9999999999999929</v>
      </c>
      <c r="BK21" s="16">
        <f t="shared" si="134"/>
        <v>1.6666666666666643</v>
      </c>
      <c r="BL21" s="16">
        <f t="shared" si="134"/>
        <v>0</v>
      </c>
      <c r="BM21" s="16">
        <v>0</v>
      </c>
      <c r="BN21" s="16">
        <v>0</v>
      </c>
      <c r="BO21" s="16">
        <v>0</v>
      </c>
      <c r="BP21" s="16">
        <v>0</v>
      </c>
      <c r="BQ21" s="16">
        <v>0</v>
      </c>
      <c r="BR21" s="17">
        <v>0</v>
      </c>
      <c r="BS21" s="17">
        <v>0</v>
      </c>
    </row>
    <row r="22" spans="2:71" ht="20.25" thickTop="1" thickBot="1">
      <c r="B22" s="2">
        <v>9</v>
      </c>
      <c r="C22" s="3" t="s">
        <v>11</v>
      </c>
      <c r="D22" s="8">
        <f>D21*D17*3600/1000000</f>
        <v>1.7999999999999999E-2</v>
      </c>
      <c r="E22" s="8">
        <f t="shared" ref="E22:BP22" si="135">E21*E17*3600/1000000</f>
        <v>5.3999999999999999E-2</v>
      </c>
      <c r="F22" s="8">
        <f t="shared" si="135"/>
        <v>0.09</v>
      </c>
      <c r="G22" s="8">
        <f t="shared" si="135"/>
        <v>0.126</v>
      </c>
      <c r="H22" s="8">
        <f t="shared" si="135"/>
        <v>0.16200000000000001</v>
      </c>
      <c r="I22" s="8">
        <f t="shared" si="135"/>
        <v>0.19800000000000001</v>
      </c>
      <c r="J22" s="8">
        <f t="shared" si="135"/>
        <v>0.23400000000000001</v>
      </c>
      <c r="K22" s="8">
        <f t="shared" si="135"/>
        <v>0.27</v>
      </c>
      <c r="L22" s="8">
        <f t="shared" si="135"/>
        <v>0.30599999999999999</v>
      </c>
      <c r="M22" s="8">
        <f t="shared" si="135"/>
        <v>0.34200000000000003</v>
      </c>
      <c r="N22" s="8">
        <f t="shared" si="135"/>
        <v>0.378</v>
      </c>
      <c r="O22" s="8">
        <f t="shared" si="135"/>
        <v>0.41399999999999998</v>
      </c>
      <c r="P22" s="8">
        <f t="shared" si="135"/>
        <v>0.45</v>
      </c>
      <c r="Q22" s="8">
        <f t="shared" si="135"/>
        <v>0.48599999999999999</v>
      </c>
      <c r="R22" s="8">
        <f t="shared" si="135"/>
        <v>0.52200000000000002</v>
      </c>
      <c r="S22" s="8">
        <f t="shared" si="135"/>
        <v>0.55800000000000005</v>
      </c>
      <c r="T22" s="8">
        <f t="shared" si="135"/>
        <v>0.59399999999999997</v>
      </c>
      <c r="U22" s="8">
        <f t="shared" si="135"/>
        <v>0.63</v>
      </c>
      <c r="V22" s="8">
        <f t="shared" si="135"/>
        <v>0.66600000000000004</v>
      </c>
      <c r="W22" s="8">
        <f t="shared" si="135"/>
        <v>0.70199999999999996</v>
      </c>
      <c r="X22" s="8">
        <f t="shared" si="135"/>
        <v>0.73799999999999999</v>
      </c>
      <c r="Y22" s="8">
        <f t="shared" si="135"/>
        <v>0.77400000000000002</v>
      </c>
      <c r="Z22" s="8">
        <f t="shared" si="135"/>
        <v>0.81</v>
      </c>
      <c r="AA22" s="8">
        <f t="shared" si="135"/>
        <v>0.84599999999999997</v>
      </c>
      <c r="AB22" s="8">
        <f t="shared" si="135"/>
        <v>0.85200000000000009</v>
      </c>
      <c r="AC22" s="8">
        <f t="shared" si="135"/>
        <v>0.82799999999999996</v>
      </c>
      <c r="AD22" s="8">
        <f t="shared" si="135"/>
        <v>0.80399999999999994</v>
      </c>
      <c r="AE22" s="8">
        <f t="shared" si="135"/>
        <v>0.78000000000000014</v>
      </c>
      <c r="AF22" s="8">
        <f t="shared" si="135"/>
        <v>0.75600000000000001</v>
      </c>
      <c r="AG22" s="8">
        <f t="shared" si="135"/>
        <v>0.73199999999999987</v>
      </c>
      <c r="AH22" s="8">
        <f t="shared" si="135"/>
        <v>0.70799999999999996</v>
      </c>
      <c r="AI22" s="8">
        <f t="shared" si="135"/>
        <v>0.68400000000000005</v>
      </c>
      <c r="AJ22" s="8">
        <f t="shared" si="135"/>
        <v>0.65999999999999992</v>
      </c>
      <c r="AK22" s="8">
        <f t="shared" si="135"/>
        <v>0.63600000000000001</v>
      </c>
      <c r="AL22" s="8">
        <f t="shared" si="135"/>
        <v>0.61199999999999999</v>
      </c>
      <c r="AM22" s="8">
        <f t="shared" si="135"/>
        <v>0.58799999999999986</v>
      </c>
      <c r="AN22" s="8">
        <f t="shared" si="135"/>
        <v>0.56399999999999995</v>
      </c>
      <c r="AO22" s="8">
        <f t="shared" si="135"/>
        <v>0.54</v>
      </c>
      <c r="AP22" s="8">
        <f t="shared" si="135"/>
        <v>0.5159999999999999</v>
      </c>
      <c r="AQ22" s="8">
        <f t="shared" si="135"/>
        <v>0.49199999999999994</v>
      </c>
      <c r="AR22" s="8">
        <f t="shared" si="135"/>
        <v>0.46800000000000003</v>
      </c>
      <c r="AS22" s="8">
        <f t="shared" si="135"/>
        <v>0.44400000000000001</v>
      </c>
      <c r="AT22" s="8">
        <f t="shared" si="135"/>
        <v>0.41999999999999993</v>
      </c>
      <c r="AU22" s="8">
        <f t="shared" si="135"/>
        <v>0.39600000000000002</v>
      </c>
      <c r="AV22" s="8">
        <f t="shared" si="135"/>
        <v>0.372</v>
      </c>
      <c r="AW22" s="8">
        <f t="shared" si="135"/>
        <v>0.34799999999999992</v>
      </c>
      <c r="AX22" s="8">
        <f t="shared" si="135"/>
        <v>0.32399999999999995</v>
      </c>
      <c r="AY22" s="8">
        <f t="shared" si="135"/>
        <v>0.3</v>
      </c>
      <c r="AZ22" s="8">
        <f t="shared" si="135"/>
        <v>0.27599999999999997</v>
      </c>
      <c r="BA22" s="8">
        <f t="shared" si="135"/>
        <v>0.25199999999999995</v>
      </c>
      <c r="BB22" s="8">
        <f t="shared" si="135"/>
        <v>0.22799999999999998</v>
      </c>
      <c r="BC22" s="8">
        <f t="shared" si="135"/>
        <v>0.20399999999999996</v>
      </c>
      <c r="BD22" s="8">
        <f t="shared" si="135"/>
        <v>0.17999999999999994</v>
      </c>
      <c r="BE22" s="8">
        <f t="shared" si="135"/>
        <v>0.15599999999999997</v>
      </c>
      <c r="BF22" s="8">
        <f t="shared" si="135"/>
        <v>0.13199999999999998</v>
      </c>
      <c r="BG22" s="8">
        <f t="shared" si="135"/>
        <v>0.10799999999999994</v>
      </c>
      <c r="BH22" s="8">
        <f t="shared" si="135"/>
        <v>8.3999999999999991E-2</v>
      </c>
      <c r="BI22" s="8">
        <f t="shared" si="135"/>
        <v>5.9999999999999963E-2</v>
      </c>
      <c r="BJ22" s="8">
        <f t="shared" si="135"/>
        <v>3.5999999999999949E-2</v>
      </c>
      <c r="BK22" s="8">
        <f t="shared" si="135"/>
        <v>1.1999999999999983E-2</v>
      </c>
      <c r="BL22" s="8">
        <f t="shared" si="135"/>
        <v>0</v>
      </c>
      <c r="BM22" s="8">
        <f t="shared" si="135"/>
        <v>0</v>
      </c>
      <c r="BN22" s="8">
        <f t="shared" si="135"/>
        <v>0</v>
      </c>
      <c r="BO22" s="8">
        <f t="shared" si="135"/>
        <v>0</v>
      </c>
      <c r="BP22" s="8">
        <f t="shared" si="135"/>
        <v>0</v>
      </c>
      <c r="BQ22" s="8">
        <f>BQ21*BQ17*3600/1000000</f>
        <v>0</v>
      </c>
      <c r="BR22" s="53">
        <f>BR21*BR17*3600/1000000</f>
        <v>0</v>
      </c>
      <c r="BS22" s="53">
        <f>BS21*BS17*3600/1000000</f>
        <v>0</v>
      </c>
    </row>
    <row r="23" spans="2:71" ht="20.25" thickTop="1" thickBot="1">
      <c r="B23" s="2">
        <v>10</v>
      </c>
      <c r="C23" s="3" t="s">
        <v>26</v>
      </c>
      <c r="D23" s="8">
        <v>404.5</v>
      </c>
      <c r="E23" s="9">
        <f>D23</f>
        <v>404.5</v>
      </c>
      <c r="F23" s="9">
        <f t="shared" ref="F23:BP23" si="136">E23</f>
        <v>404.5</v>
      </c>
      <c r="G23" s="9">
        <f t="shared" si="136"/>
        <v>404.5</v>
      </c>
      <c r="H23" s="9">
        <f t="shared" si="136"/>
        <v>404.5</v>
      </c>
      <c r="I23" s="9">
        <f t="shared" si="136"/>
        <v>404.5</v>
      </c>
      <c r="J23" s="9">
        <f t="shared" si="136"/>
        <v>404.5</v>
      </c>
      <c r="K23" s="9">
        <f t="shared" si="136"/>
        <v>404.5</v>
      </c>
      <c r="L23" s="9">
        <f t="shared" si="136"/>
        <v>404.5</v>
      </c>
      <c r="M23" s="9">
        <f t="shared" si="136"/>
        <v>404.5</v>
      </c>
      <c r="N23" s="9">
        <f t="shared" si="136"/>
        <v>404.5</v>
      </c>
      <c r="O23" s="9">
        <f t="shared" si="136"/>
        <v>404.5</v>
      </c>
      <c r="P23" s="9">
        <f t="shared" si="136"/>
        <v>404.5</v>
      </c>
      <c r="Q23" s="9">
        <f t="shared" si="136"/>
        <v>404.5</v>
      </c>
      <c r="R23" s="9">
        <f t="shared" si="136"/>
        <v>404.5</v>
      </c>
      <c r="S23" s="9">
        <f t="shared" si="136"/>
        <v>404.5</v>
      </c>
      <c r="T23" s="9">
        <f t="shared" si="136"/>
        <v>404.5</v>
      </c>
      <c r="U23" s="9">
        <f t="shared" si="136"/>
        <v>404.5</v>
      </c>
      <c r="V23" s="9">
        <f t="shared" si="136"/>
        <v>404.5</v>
      </c>
      <c r="W23" s="9">
        <f t="shared" si="136"/>
        <v>404.5</v>
      </c>
      <c r="X23" s="9">
        <f t="shared" si="136"/>
        <v>404.5</v>
      </c>
      <c r="Y23" s="9">
        <f t="shared" si="136"/>
        <v>404.5</v>
      </c>
      <c r="Z23" s="9">
        <f t="shared" si="136"/>
        <v>404.5</v>
      </c>
      <c r="AA23" s="9">
        <f t="shared" si="136"/>
        <v>404.5</v>
      </c>
      <c r="AB23" s="9">
        <f t="shared" si="136"/>
        <v>404.5</v>
      </c>
      <c r="AC23" s="9">
        <f t="shared" si="136"/>
        <v>404.5</v>
      </c>
      <c r="AD23" s="9">
        <f t="shared" si="136"/>
        <v>404.5</v>
      </c>
      <c r="AE23" s="9">
        <f t="shared" si="136"/>
        <v>404.5</v>
      </c>
      <c r="AF23" s="9">
        <f t="shared" si="136"/>
        <v>404.5</v>
      </c>
      <c r="AG23" s="9">
        <f t="shared" si="136"/>
        <v>404.5</v>
      </c>
      <c r="AH23" s="9">
        <f t="shared" si="136"/>
        <v>404.5</v>
      </c>
      <c r="AI23" s="9">
        <f t="shared" si="136"/>
        <v>404.5</v>
      </c>
      <c r="AJ23" s="9">
        <f t="shared" si="136"/>
        <v>404.5</v>
      </c>
      <c r="AK23" s="9">
        <f t="shared" si="136"/>
        <v>404.5</v>
      </c>
      <c r="AL23" s="9">
        <f t="shared" si="136"/>
        <v>404.5</v>
      </c>
      <c r="AM23" s="9">
        <f t="shared" si="136"/>
        <v>404.5</v>
      </c>
      <c r="AN23" s="9">
        <f t="shared" si="136"/>
        <v>404.5</v>
      </c>
      <c r="AO23" s="9">
        <f t="shared" si="136"/>
        <v>404.5</v>
      </c>
      <c r="AP23" s="9">
        <f t="shared" si="136"/>
        <v>404.5</v>
      </c>
      <c r="AQ23" s="9">
        <f t="shared" si="136"/>
        <v>404.5</v>
      </c>
      <c r="AR23" s="9">
        <f t="shared" si="136"/>
        <v>404.5</v>
      </c>
      <c r="AS23" s="9">
        <f t="shared" si="136"/>
        <v>404.5</v>
      </c>
      <c r="AT23" s="9">
        <f t="shared" si="136"/>
        <v>404.5</v>
      </c>
      <c r="AU23" s="9">
        <f t="shared" si="136"/>
        <v>404.5</v>
      </c>
      <c r="AV23" s="9">
        <f t="shared" si="136"/>
        <v>404.5</v>
      </c>
      <c r="AW23" s="9">
        <f t="shared" si="136"/>
        <v>404.5</v>
      </c>
      <c r="AX23" s="9">
        <f t="shared" si="136"/>
        <v>404.5</v>
      </c>
      <c r="AY23" s="9">
        <f t="shared" si="136"/>
        <v>404.5</v>
      </c>
      <c r="AZ23" s="9">
        <f t="shared" si="136"/>
        <v>404.5</v>
      </c>
      <c r="BA23" s="9">
        <f t="shared" si="136"/>
        <v>404.5</v>
      </c>
      <c r="BB23" s="9">
        <f t="shared" si="136"/>
        <v>404.5</v>
      </c>
      <c r="BC23" s="9">
        <f t="shared" si="136"/>
        <v>404.5</v>
      </c>
      <c r="BD23" s="9">
        <f t="shared" si="136"/>
        <v>404.5</v>
      </c>
      <c r="BE23" s="9">
        <f t="shared" si="136"/>
        <v>404.5</v>
      </c>
      <c r="BF23" s="9">
        <f t="shared" si="136"/>
        <v>404.5</v>
      </c>
      <c r="BG23" s="9">
        <f t="shared" si="136"/>
        <v>404.5</v>
      </c>
      <c r="BH23" s="9">
        <f t="shared" si="136"/>
        <v>404.5</v>
      </c>
      <c r="BI23" s="9">
        <f t="shared" si="136"/>
        <v>404.5</v>
      </c>
      <c r="BJ23" s="9">
        <f t="shared" si="136"/>
        <v>404.5</v>
      </c>
      <c r="BK23" s="9">
        <f t="shared" si="136"/>
        <v>404.5</v>
      </c>
      <c r="BL23" s="9">
        <f t="shared" si="136"/>
        <v>404.5</v>
      </c>
      <c r="BM23" s="9">
        <f t="shared" si="136"/>
        <v>404.5</v>
      </c>
      <c r="BN23" s="9">
        <f t="shared" si="136"/>
        <v>404.5</v>
      </c>
      <c r="BO23" s="9">
        <f t="shared" si="136"/>
        <v>404.5</v>
      </c>
      <c r="BP23" s="9">
        <f t="shared" si="136"/>
        <v>404.5</v>
      </c>
      <c r="BQ23" s="9">
        <f>BP23</f>
        <v>404.5</v>
      </c>
      <c r="BR23" s="10">
        <f>BQ23</f>
        <v>404.5</v>
      </c>
      <c r="BS23" s="10">
        <f>BR23</f>
        <v>404.5</v>
      </c>
    </row>
    <row r="24" spans="2:71" ht="20.25" thickTop="1" thickBot="1">
      <c r="B24" s="2">
        <v>11</v>
      </c>
      <c r="C24" s="3" t="s">
        <v>13</v>
      </c>
      <c r="D24" s="18">
        <v>125</v>
      </c>
      <c r="E24" s="19">
        <f>D24+D32</f>
        <v>124.91</v>
      </c>
      <c r="F24" s="19">
        <f t="shared" ref="F24:BQ24" si="137">E24+E32</f>
        <v>124.85599999999999</v>
      </c>
      <c r="G24" s="19">
        <f t="shared" si="137"/>
        <v>124.83799999999999</v>
      </c>
      <c r="H24" s="19">
        <f t="shared" si="137"/>
        <v>124.85599999999999</v>
      </c>
      <c r="I24" s="19">
        <f t="shared" si="137"/>
        <v>124.91</v>
      </c>
      <c r="J24" s="19">
        <f>I24+I32</f>
        <v>125</v>
      </c>
      <c r="K24" s="19">
        <f t="shared" si="137"/>
        <v>125.126</v>
      </c>
      <c r="L24" s="19">
        <f t="shared" si="137"/>
        <v>125.28800000000001</v>
      </c>
      <c r="M24" s="19">
        <f t="shared" si="137"/>
        <v>125.486</v>
      </c>
      <c r="N24" s="19">
        <f t="shared" si="137"/>
        <v>125.72</v>
      </c>
      <c r="O24" s="19">
        <f t="shared" si="137"/>
        <v>125.99</v>
      </c>
      <c r="P24" s="19">
        <f t="shared" si="137"/>
        <v>126.29599999999999</v>
      </c>
      <c r="Q24" s="19">
        <f t="shared" si="137"/>
        <v>126.63799999999999</v>
      </c>
      <c r="R24" s="19">
        <f t="shared" si="137"/>
        <v>127.01599999999999</v>
      </c>
      <c r="S24" s="19">
        <f t="shared" si="137"/>
        <v>127.42999999999999</v>
      </c>
      <c r="T24" s="19">
        <f t="shared" si="137"/>
        <v>127.88</v>
      </c>
      <c r="U24" s="19">
        <f t="shared" si="137"/>
        <v>128.36599999999999</v>
      </c>
      <c r="V24" s="19">
        <f t="shared" si="137"/>
        <v>128.88799999999998</v>
      </c>
      <c r="W24" s="19">
        <f t="shared" si="137"/>
        <v>129.44599999999997</v>
      </c>
      <c r="X24" s="19">
        <f t="shared" si="137"/>
        <v>130.03999999999996</v>
      </c>
      <c r="Y24" s="19">
        <f t="shared" si="137"/>
        <v>130.66999999999996</v>
      </c>
      <c r="Z24" s="19">
        <f t="shared" si="137"/>
        <v>131.33599999999996</v>
      </c>
      <c r="AA24" s="19">
        <f t="shared" si="137"/>
        <v>132.03799999999995</v>
      </c>
      <c r="AB24" s="19">
        <f t="shared" si="137"/>
        <v>132.77599999999995</v>
      </c>
      <c r="AC24" s="19">
        <f t="shared" si="137"/>
        <v>133.51999999999995</v>
      </c>
      <c r="AD24" s="19">
        <f t="shared" si="137"/>
        <v>134.23999999999995</v>
      </c>
      <c r="AE24" s="19">
        <f t="shared" si="137"/>
        <v>134.93599999999995</v>
      </c>
      <c r="AF24" s="19">
        <f t="shared" si="137"/>
        <v>135.60799999999995</v>
      </c>
      <c r="AG24" s="19">
        <f t="shared" si="137"/>
        <v>136.25599999999994</v>
      </c>
      <c r="AH24" s="19">
        <f t="shared" si="137"/>
        <v>136.87999999999994</v>
      </c>
      <c r="AI24" s="19">
        <f t="shared" si="137"/>
        <v>137.47993453447737</v>
      </c>
      <c r="AJ24" s="19">
        <f t="shared" si="137"/>
        <v>138.0504391004182</v>
      </c>
      <c r="AK24" s="19">
        <f t="shared" si="137"/>
        <v>138.58806548062958</v>
      </c>
      <c r="AL24" s="19">
        <f t="shared" si="137"/>
        <v>139.09111004840832</v>
      </c>
      <c r="AM24" s="19">
        <f t="shared" si="137"/>
        <v>139.5586698124491</v>
      </c>
      <c r="AN24" s="19">
        <f t="shared" si="137"/>
        <v>139.99036319217643</v>
      </c>
      <c r="AO24" s="19">
        <f t="shared" si="137"/>
        <v>140.38618415301025</v>
      </c>
      <c r="AP24" s="19">
        <f t="shared" si="137"/>
        <v>140.74640869808991</v>
      </c>
      <c r="AQ24" s="19">
        <f t="shared" si="137"/>
        <v>141.07152813486059</v>
      </c>
      <c r="AR24" s="19">
        <f t="shared" si="137"/>
        <v>141.36219841320036</v>
      </c>
      <c r="AS24" s="19">
        <f t="shared" si="137"/>
        <v>141.61920021095472</v>
      </c>
      <c r="AT24" s="19">
        <f t="shared" si="137"/>
        <v>141.84340676768483</v>
      </c>
      <c r="AU24" s="19">
        <f t="shared" si="137"/>
        <v>142.03575760539832</v>
      </c>
      <c r="AV24" s="19">
        <f t="shared" si="137"/>
        <v>142.197236887711</v>
      </c>
      <c r="AW24" s="19">
        <f t="shared" si="137"/>
        <v>142.3288555256124</v>
      </c>
      <c r="AX24" s="19">
        <f t="shared" si="137"/>
        <v>142.43163636017613</v>
      </c>
      <c r="AY24" s="19">
        <f t="shared" si="137"/>
        <v>142.50660189937599</v>
      </c>
      <c r="AZ24" s="19">
        <f t="shared" si="137"/>
        <v>142.55476418838003</v>
      </c>
      <c r="BA24" s="19">
        <f t="shared" si="137"/>
        <v>142.57711646710911</v>
      </c>
      <c r="BB24" s="19">
        <f t="shared" si="137"/>
        <v>142.57462632506736</v>
      </c>
      <c r="BC24" s="19">
        <f t="shared" si="137"/>
        <v>142.54823010717774</v>
      </c>
      <c r="BD24" s="19">
        <f t="shared" si="137"/>
        <v>142.49882835908303</v>
      </c>
      <c r="BE24" s="19">
        <f t="shared" si="137"/>
        <v>142.42728212830281</v>
      </c>
      <c r="BF24" s="19">
        <f t="shared" si="137"/>
        <v>142.33440996018248</v>
      </c>
      <c r="BG24" s="19">
        <f t="shared" si="137"/>
        <v>142.22098544563835</v>
      </c>
      <c r="BH24" s="19">
        <f t="shared" si="137"/>
        <v>142.08773519184405</v>
      </c>
      <c r="BI24" s="19">
        <f t="shared" si="137"/>
        <v>141.93533709750704</v>
      </c>
      <c r="BJ24" s="19">
        <f t="shared" si="137"/>
        <v>141.76441882129222</v>
      </c>
      <c r="BK24" s="19">
        <f t="shared" si="137"/>
        <v>141.5755563350574</v>
      </c>
      <c r="BL24" s="19">
        <f t="shared" si="137"/>
        <v>141.36927245235901</v>
      </c>
      <c r="BM24" s="19">
        <f t="shared" si="137"/>
        <v>141.15803521622158</v>
      </c>
      <c r="BN24" s="19">
        <f t="shared" si="137"/>
        <v>140.95385963197006</v>
      </c>
      <c r="BO24" s="19">
        <f t="shared" si="137"/>
        <v>140.75635710174748</v>
      </c>
      <c r="BP24" s="19">
        <f t="shared" si="137"/>
        <v>140.56516268921652</v>
      </c>
      <c r="BQ24" s="19">
        <f t="shared" si="137"/>
        <v>140.37993329995155</v>
      </c>
      <c r="BR24" s="19">
        <f t="shared" ref="BR24:BS24" si="138">BQ24+BQ32</f>
        <v>140.2003460076854</v>
      </c>
      <c r="BS24" s="19">
        <f t="shared" si="138"/>
        <v>140.02609651199629</v>
      </c>
    </row>
    <row r="25" spans="2:71" ht="20.25" thickTop="1" thickBot="1">
      <c r="B25" s="2">
        <v>12</v>
      </c>
      <c r="C25" s="3" t="s">
        <v>14</v>
      </c>
      <c r="D25" s="20">
        <f>0.00000059*POWER(D24,3)-0.00075*POWER(D24,2)+0.351*D24+369</f>
        <v>402.30859375</v>
      </c>
      <c r="E25" s="20">
        <f t="shared" ref="E25:BP25" si="139">0.00000059*POWER(E24,3)-0.00075*POWER(E24,2)+0.351*E24+369</f>
        <v>402.2913854041949</v>
      </c>
      <c r="F25" s="20">
        <f t="shared" si="139"/>
        <v>402.28105628407826</v>
      </c>
      <c r="G25" s="20">
        <f t="shared" si="139"/>
        <v>402.27761255847662</v>
      </c>
      <c r="H25" s="20">
        <f t="shared" si="139"/>
        <v>402.28105628407826</v>
      </c>
      <c r="I25" s="20">
        <f t="shared" si="139"/>
        <v>402.2913854041949</v>
      </c>
      <c r="J25" s="20">
        <f t="shared" si="139"/>
        <v>402.30859375</v>
      </c>
      <c r="K25" s="20">
        <f t="shared" si="139"/>
        <v>402.33267104424522</v>
      </c>
      <c r="L25" s="20">
        <f t="shared" si="139"/>
        <v>402.36360290745387</v>
      </c>
      <c r="M25" s="20">
        <f t="shared" si="139"/>
        <v>402.40137086659183</v>
      </c>
      <c r="N25" s="20">
        <f t="shared" si="139"/>
        <v>402.44595236621632</v>
      </c>
      <c r="O25" s="20">
        <f t="shared" si="139"/>
        <v>402.49732078210138</v>
      </c>
      <c r="P25" s="20">
        <f t="shared" si="139"/>
        <v>402.55544543734158</v>
      </c>
      <c r="Q25" s="20">
        <f t="shared" si="139"/>
        <v>402.62029162093239</v>
      </c>
      <c r="R25" s="20">
        <f t="shared" si="139"/>
        <v>402.69182060882866</v>
      </c>
      <c r="S25" s="20">
        <f t="shared" si="139"/>
        <v>402.76998968748012</v>
      </c>
      <c r="T25" s="20">
        <f t="shared" si="139"/>
        <v>402.85475217984447</v>
      </c>
      <c r="U25" s="20">
        <f t="shared" si="139"/>
        <v>402.94605747387783</v>
      </c>
      <c r="V25" s="20">
        <f t="shared" si="139"/>
        <v>403.04385105350264</v>
      </c>
      <c r="W25" s="20">
        <f t="shared" si="139"/>
        <v>403.14807453205304</v>
      </c>
      <c r="X25" s="20">
        <f t="shared" si="139"/>
        <v>403.25866568819777</v>
      </c>
      <c r="Y25" s="20">
        <f t="shared" si="139"/>
        <v>403.37555850434018</v>
      </c>
      <c r="Z25" s="20">
        <f t="shared" si="139"/>
        <v>403.49868320749601</v>
      </c>
      <c r="AA25" s="20">
        <f t="shared" si="139"/>
        <v>403.62796631264854</v>
      </c>
      <c r="AB25" s="20">
        <f t="shared" si="139"/>
        <v>403.76333066858092</v>
      </c>
      <c r="AC25" s="20">
        <f t="shared" si="139"/>
        <v>403.89922772342271</v>
      </c>
      <c r="AD25" s="20">
        <f t="shared" si="139"/>
        <v>404.03019953852413</v>
      </c>
      <c r="AE25" s="20">
        <f t="shared" si="139"/>
        <v>404.15630062858452</v>
      </c>
      <c r="AF25" s="20">
        <f t="shared" si="139"/>
        <v>404.27758348181862</v>
      </c>
      <c r="AG25" s="20">
        <f t="shared" si="139"/>
        <v>404.39409858124446</v>
      </c>
      <c r="AH25" s="20">
        <f t="shared" si="139"/>
        <v>404.50589442523648</v>
      </c>
      <c r="AI25" s="20">
        <f t="shared" si="139"/>
        <v>404.61300587913968</v>
      </c>
      <c r="AJ25" s="20">
        <f t="shared" si="139"/>
        <v>404.71452461902555</v>
      </c>
      <c r="AK25" s="20">
        <f t="shared" si="139"/>
        <v>404.80989157433208</v>
      </c>
      <c r="AL25" s="20">
        <f t="shared" si="139"/>
        <v>404.89886000579298</v>
      </c>
      <c r="AM25" s="20">
        <f t="shared" si="139"/>
        <v>404.98132395130671</v>
      </c>
      <c r="AN25" s="20">
        <f t="shared" si="139"/>
        <v>405.05726684332097</v>
      </c>
      <c r="AO25" s="20">
        <f t="shared" si="139"/>
        <v>405.12673460298754</v>
      </c>
      <c r="AP25" s="20">
        <f t="shared" si="139"/>
        <v>405.18981849368322</v>
      </c>
      <c r="AQ25" s="20">
        <f t="shared" si="139"/>
        <v>405.24664303469496</v>
      </c>
      <c r="AR25" s="20">
        <f t="shared" si="139"/>
        <v>405.29735698039542</v>
      </c>
      <c r="AS25" s="20">
        <f t="shared" si="139"/>
        <v>405.34212635550915</v>
      </c>
      <c r="AT25" s="20">
        <f t="shared" si="139"/>
        <v>405.38112896750607</v>
      </c>
      <c r="AU25" s="20">
        <f t="shared" si="139"/>
        <v>405.41455003093091</v>
      </c>
      <c r="AV25" s="20">
        <f t="shared" si="139"/>
        <v>405.44257865571416</v>
      </c>
      <c r="AW25" s="20">
        <f t="shared" si="139"/>
        <v>405.46540502124338</v>
      </c>
      <c r="AX25" s="20">
        <f t="shared" si="139"/>
        <v>405.48321810238548</v>
      </c>
      <c r="AY25" s="20">
        <f t="shared" si="139"/>
        <v>405.49620384362396</v>
      </c>
      <c r="AZ25" s="20">
        <f t="shared" si="139"/>
        <v>405.50454369869846</v>
      </c>
      <c r="BA25" s="20">
        <f t="shared" si="139"/>
        <v>405.50841346876916</v>
      </c>
      <c r="BB25" s="20">
        <f t="shared" si="139"/>
        <v>405.50798238399744</v>
      </c>
      <c r="BC25" s="20">
        <f t="shared" si="139"/>
        <v>405.50341238265696</v>
      </c>
      <c r="BD25" s="20">
        <f t="shared" si="139"/>
        <v>405.49485754915975</v>
      </c>
      <c r="BE25" s="20">
        <f t="shared" si="139"/>
        <v>405.48246367816438</v>
      </c>
      <c r="BF25" s="20">
        <f t="shared" si="139"/>
        <v>405.46636793652465</v>
      </c>
      <c r="BG25" s="20">
        <f t="shared" si="139"/>
        <v>405.44669859845067</v>
      </c>
      <c r="BH25" s="20">
        <f t="shared" si="139"/>
        <v>405.42357483201835</v>
      </c>
      <c r="BI25" s="20">
        <f t="shared" si="139"/>
        <v>405.39710651715831</v>
      </c>
      <c r="BJ25" s="20">
        <f t="shared" si="139"/>
        <v>405.36739407651572</v>
      </c>
      <c r="BK25" s="20">
        <f t="shared" si="139"/>
        <v>405.33452830106967</v>
      </c>
      <c r="BL25" s="20">
        <f t="shared" si="139"/>
        <v>405.2985901520625</v>
      </c>
      <c r="BM25" s="20">
        <f t="shared" si="139"/>
        <v>405.26174496638419</v>
      </c>
      <c r="BN25" s="20">
        <f t="shared" si="139"/>
        <v>405.22608909273708</v>
      </c>
      <c r="BO25" s="20">
        <f t="shared" si="139"/>
        <v>405.19155885060951</v>
      </c>
      <c r="BP25" s="20">
        <f t="shared" si="139"/>
        <v>405.15809426256726</v>
      </c>
      <c r="BQ25" s="20">
        <f>0.00000059*POWER(BQ24,3)-0.00075*POWER(BQ24,2)+0.351*BQ24+369</f>
        <v>405.12563878146784</v>
      </c>
      <c r="BR25" s="20">
        <f>0.00000059*POWER(BR24,3)-0.00075*POWER(BR24,2)+0.351*BR24+369</f>
        <v>405.09413903796064</v>
      </c>
      <c r="BS25" s="20">
        <f>0.00000059*POWER(BS24,3)-0.00075*POWER(BS24,2)+0.351*BS24+369</f>
        <v>405.06354460638391</v>
      </c>
    </row>
    <row r="26" spans="2:71" ht="20.25" thickTop="1" thickBot="1">
      <c r="B26" s="2">
        <v>13</v>
      </c>
      <c r="C26" s="3" t="s">
        <v>15</v>
      </c>
      <c r="D26" s="8">
        <v>10.5</v>
      </c>
      <c r="E26" s="9">
        <f>D26</f>
        <v>10.5</v>
      </c>
      <c r="F26" s="9">
        <f t="shared" ref="F26:BQ26" si="140">E26</f>
        <v>10.5</v>
      </c>
      <c r="G26" s="9">
        <f t="shared" si="140"/>
        <v>10.5</v>
      </c>
      <c r="H26" s="9">
        <f t="shared" si="140"/>
        <v>10.5</v>
      </c>
      <c r="I26" s="9">
        <f t="shared" si="140"/>
        <v>10.5</v>
      </c>
      <c r="J26" s="9">
        <f t="shared" si="140"/>
        <v>10.5</v>
      </c>
      <c r="K26" s="9">
        <f t="shared" si="140"/>
        <v>10.5</v>
      </c>
      <c r="L26" s="9">
        <f t="shared" si="140"/>
        <v>10.5</v>
      </c>
      <c r="M26" s="9">
        <f t="shared" si="140"/>
        <v>10.5</v>
      </c>
      <c r="N26" s="9">
        <f t="shared" si="140"/>
        <v>10.5</v>
      </c>
      <c r="O26" s="9">
        <f t="shared" si="140"/>
        <v>10.5</v>
      </c>
      <c r="P26" s="9">
        <f t="shared" si="140"/>
        <v>10.5</v>
      </c>
      <c r="Q26" s="9">
        <f t="shared" si="140"/>
        <v>10.5</v>
      </c>
      <c r="R26" s="9">
        <f t="shared" si="140"/>
        <v>10.5</v>
      </c>
      <c r="S26" s="9">
        <f t="shared" si="140"/>
        <v>10.5</v>
      </c>
      <c r="T26" s="9">
        <f t="shared" si="140"/>
        <v>10.5</v>
      </c>
      <c r="U26" s="9">
        <f t="shared" si="140"/>
        <v>10.5</v>
      </c>
      <c r="V26" s="9">
        <f t="shared" si="140"/>
        <v>10.5</v>
      </c>
      <c r="W26" s="9">
        <f t="shared" si="140"/>
        <v>10.5</v>
      </c>
      <c r="X26" s="9">
        <f t="shared" si="140"/>
        <v>10.5</v>
      </c>
      <c r="Y26" s="9">
        <f t="shared" si="140"/>
        <v>10.5</v>
      </c>
      <c r="Z26" s="9">
        <f t="shared" si="140"/>
        <v>10.5</v>
      </c>
      <c r="AA26" s="9">
        <f t="shared" si="140"/>
        <v>10.5</v>
      </c>
      <c r="AB26" s="9">
        <f t="shared" si="140"/>
        <v>10.5</v>
      </c>
      <c r="AC26" s="9">
        <f t="shared" si="140"/>
        <v>10.5</v>
      </c>
      <c r="AD26" s="9">
        <f t="shared" si="140"/>
        <v>10.5</v>
      </c>
      <c r="AE26" s="9">
        <f t="shared" si="140"/>
        <v>10.5</v>
      </c>
      <c r="AF26" s="9">
        <f t="shared" si="140"/>
        <v>10.5</v>
      </c>
      <c r="AG26" s="9">
        <f t="shared" si="140"/>
        <v>10.5</v>
      </c>
      <c r="AH26" s="9">
        <f t="shared" si="140"/>
        <v>10.5</v>
      </c>
      <c r="AI26" s="9">
        <f t="shared" si="140"/>
        <v>10.5</v>
      </c>
      <c r="AJ26" s="9">
        <f t="shared" si="140"/>
        <v>10.5</v>
      </c>
      <c r="AK26" s="9">
        <f t="shared" si="140"/>
        <v>10.5</v>
      </c>
      <c r="AL26" s="9">
        <f t="shared" si="140"/>
        <v>10.5</v>
      </c>
      <c r="AM26" s="9">
        <f t="shared" si="140"/>
        <v>10.5</v>
      </c>
      <c r="AN26" s="9">
        <f t="shared" si="140"/>
        <v>10.5</v>
      </c>
      <c r="AO26" s="9">
        <f t="shared" si="140"/>
        <v>10.5</v>
      </c>
      <c r="AP26" s="9">
        <f t="shared" si="140"/>
        <v>10.5</v>
      </c>
      <c r="AQ26" s="9">
        <f t="shared" si="140"/>
        <v>10.5</v>
      </c>
      <c r="AR26" s="9">
        <f t="shared" si="140"/>
        <v>10.5</v>
      </c>
      <c r="AS26" s="9">
        <f t="shared" si="140"/>
        <v>10.5</v>
      </c>
      <c r="AT26" s="9">
        <f t="shared" si="140"/>
        <v>10.5</v>
      </c>
      <c r="AU26" s="9">
        <f t="shared" si="140"/>
        <v>10.5</v>
      </c>
      <c r="AV26" s="9">
        <f t="shared" si="140"/>
        <v>10.5</v>
      </c>
      <c r="AW26" s="9">
        <f t="shared" si="140"/>
        <v>10.5</v>
      </c>
      <c r="AX26" s="9">
        <f t="shared" si="140"/>
        <v>10.5</v>
      </c>
      <c r="AY26" s="9">
        <f t="shared" si="140"/>
        <v>10.5</v>
      </c>
      <c r="AZ26" s="9">
        <f t="shared" si="140"/>
        <v>10.5</v>
      </c>
      <c r="BA26" s="9">
        <f t="shared" si="140"/>
        <v>10.5</v>
      </c>
      <c r="BB26" s="9">
        <f t="shared" si="140"/>
        <v>10.5</v>
      </c>
      <c r="BC26" s="9">
        <f t="shared" si="140"/>
        <v>10.5</v>
      </c>
      <c r="BD26" s="9">
        <f t="shared" si="140"/>
        <v>10.5</v>
      </c>
      <c r="BE26" s="9">
        <f t="shared" si="140"/>
        <v>10.5</v>
      </c>
      <c r="BF26" s="9">
        <f t="shared" si="140"/>
        <v>10.5</v>
      </c>
      <c r="BG26" s="9">
        <f t="shared" si="140"/>
        <v>10.5</v>
      </c>
      <c r="BH26" s="9">
        <f t="shared" si="140"/>
        <v>10.5</v>
      </c>
      <c r="BI26" s="9">
        <f t="shared" si="140"/>
        <v>10.5</v>
      </c>
      <c r="BJ26" s="9">
        <f t="shared" si="140"/>
        <v>10.5</v>
      </c>
      <c r="BK26" s="9">
        <f t="shared" si="140"/>
        <v>10.5</v>
      </c>
      <c r="BL26" s="9">
        <f t="shared" si="140"/>
        <v>10.5</v>
      </c>
      <c r="BM26" s="9">
        <f t="shared" si="140"/>
        <v>10.5</v>
      </c>
      <c r="BN26" s="9">
        <f t="shared" si="140"/>
        <v>10.5</v>
      </c>
      <c r="BO26" s="9">
        <f t="shared" si="140"/>
        <v>10.5</v>
      </c>
      <c r="BP26" s="9">
        <f t="shared" si="140"/>
        <v>10.5</v>
      </c>
      <c r="BQ26" s="9">
        <f t="shared" si="140"/>
        <v>10.5</v>
      </c>
      <c r="BR26" s="10">
        <f>BQ26</f>
        <v>10.5</v>
      </c>
      <c r="BS26" s="10">
        <f>BR26</f>
        <v>10.5</v>
      </c>
    </row>
    <row r="27" spans="2:71" ht="20.25" thickTop="1" thickBot="1">
      <c r="B27" s="2">
        <v>14</v>
      </c>
      <c r="C27" s="3" t="s">
        <v>27</v>
      </c>
      <c r="D27" s="21">
        <f>IF(D25-D23&lt;0,0,D25-D23)</f>
        <v>0</v>
      </c>
      <c r="E27" s="21">
        <f t="shared" ref="E27:BP27" si="141">IF(E25-E23&lt;0,0,E25-E23)</f>
        <v>0</v>
      </c>
      <c r="F27" s="21">
        <f t="shared" si="141"/>
        <v>0</v>
      </c>
      <c r="G27" s="21">
        <f>IF(G25-G23&lt;0,0,G25-G23)</f>
        <v>0</v>
      </c>
      <c r="H27" s="21">
        <f t="shared" si="141"/>
        <v>0</v>
      </c>
      <c r="I27" s="21">
        <f t="shared" si="141"/>
        <v>0</v>
      </c>
      <c r="J27" s="21">
        <f t="shared" si="141"/>
        <v>0</v>
      </c>
      <c r="K27" s="21">
        <f t="shared" si="141"/>
        <v>0</v>
      </c>
      <c r="L27" s="21">
        <f t="shared" si="141"/>
        <v>0</v>
      </c>
      <c r="M27" s="21">
        <f t="shared" si="141"/>
        <v>0</v>
      </c>
      <c r="N27" s="21">
        <f t="shared" si="141"/>
        <v>0</v>
      </c>
      <c r="O27" s="21">
        <f t="shared" si="141"/>
        <v>0</v>
      </c>
      <c r="P27" s="21">
        <f t="shared" si="141"/>
        <v>0</v>
      </c>
      <c r="Q27" s="21">
        <f t="shared" si="141"/>
        <v>0</v>
      </c>
      <c r="R27" s="21">
        <f t="shared" si="141"/>
        <v>0</v>
      </c>
      <c r="S27" s="21">
        <f t="shared" si="141"/>
        <v>0</v>
      </c>
      <c r="T27" s="21">
        <f t="shared" si="141"/>
        <v>0</v>
      </c>
      <c r="U27" s="21">
        <f t="shared" si="141"/>
        <v>0</v>
      </c>
      <c r="V27" s="21">
        <f t="shared" si="141"/>
        <v>0</v>
      </c>
      <c r="W27" s="21">
        <f t="shared" si="141"/>
        <v>0</v>
      </c>
      <c r="X27" s="21">
        <f t="shared" si="141"/>
        <v>0</v>
      </c>
      <c r="Y27" s="21">
        <f t="shared" si="141"/>
        <v>0</v>
      </c>
      <c r="Z27" s="21">
        <f t="shared" si="141"/>
        <v>0</v>
      </c>
      <c r="AA27" s="21">
        <f t="shared" si="141"/>
        <v>0</v>
      </c>
      <c r="AB27" s="21">
        <f t="shared" si="141"/>
        <v>0</v>
      </c>
      <c r="AC27" s="21">
        <f t="shared" si="141"/>
        <v>0</v>
      </c>
      <c r="AD27" s="21">
        <f t="shared" si="141"/>
        <v>0</v>
      </c>
      <c r="AE27" s="21">
        <f t="shared" si="141"/>
        <v>0</v>
      </c>
      <c r="AF27" s="21">
        <f t="shared" si="141"/>
        <v>0</v>
      </c>
      <c r="AG27" s="21">
        <f t="shared" si="141"/>
        <v>0</v>
      </c>
      <c r="AH27" s="21">
        <f t="shared" si="141"/>
        <v>5.8944252364767635E-3</v>
      </c>
      <c r="AI27" s="21">
        <f t="shared" si="141"/>
        <v>0.11300587913967775</v>
      </c>
      <c r="AJ27" s="21">
        <f t="shared" si="141"/>
        <v>0.21452461902555342</v>
      </c>
      <c r="AK27" s="21">
        <f t="shared" si="141"/>
        <v>0.30989157433208447</v>
      </c>
      <c r="AL27" s="21">
        <f t="shared" si="141"/>
        <v>0.39886000579298297</v>
      </c>
      <c r="AM27" s="21">
        <f t="shared" si="141"/>
        <v>0.48132395130670602</v>
      </c>
      <c r="AN27" s="21">
        <f t="shared" si="141"/>
        <v>0.5572668433209742</v>
      </c>
      <c r="AO27" s="21">
        <f t="shared" si="141"/>
        <v>0.6267346029875398</v>
      </c>
      <c r="AP27" s="21">
        <f t="shared" si="141"/>
        <v>0.68981849368321946</v>
      </c>
      <c r="AQ27" s="21">
        <f t="shared" si="141"/>
        <v>0.74664303469495508</v>
      </c>
      <c r="AR27" s="21">
        <f t="shared" si="141"/>
        <v>0.79735698039542058</v>
      </c>
      <c r="AS27" s="21">
        <f t="shared" si="141"/>
        <v>0.84212635550915138</v>
      </c>
      <c r="AT27" s="21">
        <f t="shared" si="141"/>
        <v>0.88112896750607206</v>
      </c>
      <c r="AU27" s="21">
        <f t="shared" si="141"/>
        <v>0.91455003093091136</v>
      </c>
      <c r="AV27" s="21">
        <f t="shared" si="141"/>
        <v>0.94257865571415778</v>
      </c>
      <c r="AW27" s="21">
        <f t="shared" si="141"/>
        <v>0.96540502124338445</v>
      </c>
      <c r="AX27" s="21">
        <f t="shared" si="141"/>
        <v>0.98321810238547869</v>
      </c>
      <c r="AY27" s="21">
        <f t="shared" si="141"/>
        <v>0.99620384362395953</v>
      </c>
      <c r="AZ27" s="21">
        <f t="shared" si="141"/>
        <v>1.0045436986984555</v>
      </c>
      <c r="BA27" s="21">
        <f t="shared" si="141"/>
        <v>1.008413468769163</v>
      </c>
      <c r="BB27" s="21">
        <f t="shared" si="141"/>
        <v>1.0079823839974438</v>
      </c>
      <c r="BC27" s="21">
        <f t="shared" si="141"/>
        <v>1.0034123826569612</v>
      </c>
      <c r="BD27" s="21">
        <f t="shared" si="141"/>
        <v>0.99485754915974667</v>
      </c>
      <c r="BE27" s="21">
        <f t="shared" si="141"/>
        <v>0.98246367816437896</v>
      </c>
      <c r="BF27" s="21">
        <f t="shared" si="141"/>
        <v>0.96636793652464803</v>
      </c>
      <c r="BG27" s="21">
        <f t="shared" si="141"/>
        <v>0.9466985984506664</v>
      </c>
      <c r="BH27" s="21">
        <f t="shared" si="141"/>
        <v>0.92357483201834611</v>
      </c>
      <c r="BI27" s="21">
        <f t="shared" si="141"/>
        <v>0.89710651715830636</v>
      </c>
      <c r="BJ27" s="21">
        <f t="shared" si="141"/>
        <v>0.86739407651572265</v>
      </c>
      <c r="BK27" s="21">
        <f t="shared" si="141"/>
        <v>0.83452830106966758</v>
      </c>
      <c r="BL27" s="21">
        <f t="shared" si="141"/>
        <v>0.79859015206250206</v>
      </c>
      <c r="BM27" s="21">
        <f t="shared" si="141"/>
        <v>0.76174496638418532</v>
      </c>
      <c r="BN27" s="21">
        <f t="shared" si="141"/>
        <v>0.72608909273708377</v>
      </c>
      <c r="BO27" s="21">
        <f t="shared" si="141"/>
        <v>0.6915588506095105</v>
      </c>
      <c r="BP27" s="21">
        <f t="shared" si="141"/>
        <v>0.65809426256726056</v>
      </c>
      <c r="BQ27" s="21">
        <f>IF(BQ25-BQ23&lt;0,0,BQ25-BQ23)</f>
        <v>0.62563878146784191</v>
      </c>
      <c r="BR27" s="21">
        <f>IF(BR25-BR23&lt;0,0,BR25-BR23)</f>
        <v>0.5941390379606446</v>
      </c>
      <c r="BS27" s="21">
        <f>IF(BS25-BS23&lt;0,0,BS25-BS23)</f>
        <v>0.56354460638391402</v>
      </c>
    </row>
    <row r="28" spans="2:71" ht="20.25" thickTop="1" thickBot="1">
      <c r="B28" s="2">
        <v>15</v>
      </c>
      <c r="C28" s="3" t="s">
        <v>17</v>
      </c>
      <c r="D28" s="22">
        <f>0.9*0.48*4.4294*D26*(D27)^1.5</f>
        <v>0</v>
      </c>
      <c r="E28" s="23">
        <f>0.9*0.48*4.4294*E26*(E27)^1.5</f>
        <v>0</v>
      </c>
      <c r="F28" s="23">
        <f t="shared" ref="F28:BP28" si="142">0.9*0.48*4.4294*F26*(F27)^1.5</f>
        <v>0</v>
      </c>
      <c r="G28" s="23">
        <f t="shared" si="142"/>
        <v>0</v>
      </c>
      <c r="H28" s="23">
        <f t="shared" si="142"/>
        <v>0</v>
      </c>
      <c r="I28" s="23">
        <f t="shared" si="142"/>
        <v>0</v>
      </c>
      <c r="J28" s="23">
        <f t="shared" si="142"/>
        <v>0</v>
      </c>
      <c r="K28" s="23">
        <f t="shared" si="142"/>
        <v>0</v>
      </c>
      <c r="L28" s="23">
        <f t="shared" si="142"/>
        <v>0</v>
      </c>
      <c r="M28" s="23">
        <f t="shared" si="142"/>
        <v>0</v>
      </c>
      <c r="N28" s="23">
        <f t="shared" si="142"/>
        <v>0</v>
      </c>
      <c r="O28" s="23">
        <f t="shared" si="142"/>
        <v>0</v>
      </c>
      <c r="P28" s="23">
        <f t="shared" si="142"/>
        <v>0</v>
      </c>
      <c r="Q28" s="23">
        <f t="shared" si="142"/>
        <v>0</v>
      </c>
      <c r="R28" s="23">
        <f t="shared" si="142"/>
        <v>0</v>
      </c>
      <c r="S28" s="23">
        <f t="shared" si="142"/>
        <v>0</v>
      </c>
      <c r="T28" s="23">
        <f t="shared" si="142"/>
        <v>0</v>
      </c>
      <c r="U28" s="23">
        <f t="shared" si="142"/>
        <v>0</v>
      </c>
      <c r="V28" s="23">
        <f t="shared" si="142"/>
        <v>0</v>
      </c>
      <c r="W28" s="23">
        <f t="shared" si="142"/>
        <v>0</v>
      </c>
      <c r="X28" s="23">
        <f t="shared" si="142"/>
        <v>0</v>
      </c>
      <c r="Y28" s="23">
        <f t="shared" si="142"/>
        <v>0</v>
      </c>
      <c r="Z28" s="23">
        <f t="shared" si="142"/>
        <v>0</v>
      </c>
      <c r="AA28" s="23">
        <f t="shared" si="142"/>
        <v>0</v>
      </c>
      <c r="AB28" s="23">
        <f t="shared" si="142"/>
        <v>0</v>
      </c>
      <c r="AC28" s="23">
        <f t="shared" si="142"/>
        <v>0</v>
      </c>
      <c r="AD28" s="23">
        <f t="shared" si="142"/>
        <v>0</v>
      </c>
      <c r="AE28" s="23">
        <f t="shared" si="142"/>
        <v>0</v>
      </c>
      <c r="AF28" s="23">
        <f t="shared" si="142"/>
        <v>0</v>
      </c>
      <c r="AG28" s="23">
        <f t="shared" si="142"/>
        <v>0</v>
      </c>
      <c r="AH28" s="23">
        <f t="shared" si="142"/>
        <v>9.0924336918438674E-3</v>
      </c>
      <c r="AI28" s="23">
        <f t="shared" si="142"/>
        <v>0.76325473043861058</v>
      </c>
      <c r="AJ28" s="23">
        <f t="shared" si="142"/>
        <v>1.9963360817523093</v>
      </c>
      <c r="AK28" s="23">
        <f t="shared" si="142"/>
        <v>3.4660322529508352</v>
      </c>
      <c r="AL28" s="23">
        <f t="shared" si="142"/>
        <v>5.0611438832249878</v>
      </c>
      <c r="AM28" s="23">
        <f t="shared" si="142"/>
        <v>6.7092528156463729</v>
      </c>
      <c r="AN28" s="23">
        <f t="shared" si="142"/>
        <v>8.3581998841904319</v>
      </c>
      <c r="AO28" s="23">
        <f t="shared" si="142"/>
        <v>9.9688131833820073</v>
      </c>
      <c r="AP28" s="23">
        <f t="shared" si="142"/>
        <v>11.511189337405979</v>
      </c>
      <c r="AQ28" s="23">
        <f t="shared" si="142"/>
        <v>12.962461341698283</v>
      </c>
      <c r="AR28" s="23">
        <f t="shared" si="142"/>
        <v>14.305305867452411</v>
      </c>
      <c r="AS28" s="23">
        <f t="shared" si="142"/>
        <v>15.526867120816242</v>
      </c>
      <c r="AT28" s="23">
        <f t="shared" si="142"/>
        <v>16.617939206461504</v>
      </c>
      <c r="AU28" s="23">
        <f t="shared" si="142"/>
        <v>17.572321901017695</v>
      </c>
      <c r="AV28" s="23">
        <f t="shared" si="142"/>
        <v>18.386300291471869</v>
      </c>
      <c r="AW28" s="23">
        <f t="shared" si="142"/>
        <v>19.058217421703656</v>
      </c>
      <c r="AX28" s="23">
        <f t="shared" si="142"/>
        <v>19.58811955557379</v>
      </c>
      <c r="AY28" s="23">
        <f t="shared" si="142"/>
        <v>19.977459860551079</v>
      </c>
      <c r="AZ28" s="23">
        <f t="shared" si="142"/>
        <v>20.228850176515824</v>
      </c>
      <c r="BA28" s="23">
        <f t="shared" si="142"/>
        <v>20.345853061353576</v>
      </c>
      <c r="BB28" s="23">
        <f t="shared" si="142"/>
        <v>20.332808040225803</v>
      </c>
      <c r="BC28" s="23">
        <f t="shared" si="142"/>
        <v>20.194687235375902</v>
      </c>
      <c r="BD28" s="23">
        <f t="shared" si="142"/>
        <v>19.936976497254101</v>
      </c>
      <c r="BE28" s="23">
        <f t="shared" si="142"/>
        <v>19.565578905598738</v>
      </c>
      <c r="BF28" s="23">
        <f t="shared" si="142"/>
        <v>19.086738131128644</v>
      </c>
      <c r="BG28" s="23">
        <f t="shared" si="142"/>
        <v>18.506979693654564</v>
      </c>
      <c r="BH28" s="23">
        <f t="shared" si="142"/>
        <v>17.833068657918034</v>
      </c>
      <c r="BI28" s="23">
        <f t="shared" si="142"/>
        <v>17.071982807615822</v>
      </c>
      <c r="BJ28" s="23">
        <f t="shared" si="142"/>
        <v>16.230900865949845</v>
      </c>
      <c r="BK28" s="23">
        <f t="shared" si="142"/>
        <v>15.317205930332731</v>
      </c>
      <c r="BL28" s="23">
        <f t="shared" si="142"/>
        <v>14.338505019088032</v>
      </c>
      <c r="BM28" s="23">
        <f t="shared" si="142"/>
        <v>13.357720034934685</v>
      </c>
      <c r="BN28" s="23">
        <f t="shared" si="142"/>
        <v>12.43090697535642</v>
      </c>
      <c r="BO28" s="23">
        <f t="shared" si="142"/>
        <v>11.554779518187667</v>
      </c>
      <c r="BP28" s="23">
        <f t="shared" si="142"/>
        <v>10.726304064579006</v>
      </c>
      <c r="BQ28" s="23">
        <f>0.9*0.48*4.4294*BQ26*(BQ27)^1.5</f>
        <v>9.9426794814106341</v>
      </c>
      <c r="BR28" s="24">
        <f>0.9*0.48*4.4294*BR26*(BR27)^1.5</f>
        <v>9.2013188457111674</v>
      </c>
      <c r="BS28" s="24">
        <f>0.9*0.48*4.4294*BS26*(BS27)^1.5</f>
        <v>8.4998330101727078</v>
      </c>
    </row>
    <row r="29" spans="2:71" ht="20.25" thickTop="1" thickBot="1">
      <c r="B29" s="2">
        <v>16</v>
      </c>
      <c r="C29" s="3" t="s">
        <v>18</v>
      </c>
      <c r="D29" s="8">
        <v>15</v>
      </c>
      <c r="E29" s="9">
        <f>D29</f>
        <v>15</v>
      </c>
      <c r="F29" s="9">
        <f t="shared" ref="F29:U30" si="143">E29</f>
        <v>15</v>
      </c>
      <c r="G29" s="9">
        <f t="shared" si="143"/>
        <v>15</v>
      </c>
      <c r="H29" s="9">
        <f t="shared" si="143"/>
        <v>15</v>
      </c>
      <c r="I29" s="9">
        <f t="shared" si="143"/>
        <v>15</v>
      </c>
      <c r="J29" s="9">
        <f t="shared" si="143"/>
        <v>15</v>
      </c>
      <c r="K29" s="9">
        <f t="shared" si="143"/>
        <v>15</v>
      </c>
      <c r="L29" s="9">
        <f t="shared" si="143"/>
        <v>15</v>
      </c>
      <c r="M29" s="9">
        <f t="shared" si="143"/>
        <v>15</v>
      </c>
      <c r="N29" s="9">
        <f t="shared" si="143"/>
        <v>15</v>
      </c>
      <c r="O29" s="9">
        <f t="shared" si="143"/>
        <v>15</v>
      </c>
      <c r="P29" s="9">
        <f t="shared" si="143"/>
        <v>15</v>
      </c>
      <c r="Q29" s="9">
        <f t="shared" si="143"/>
        <v>15</v>
      </c>
      <c r="R29" s="9">
        <f t="shared" si="143"/>
        <v>15</v>
      </c>
      <c r="S29" s="9">
        <f t="shared" si="143"/>
        <v>15</v>
      </c>
      <c r="T29" s="9">
        <f t="shared" si="143"/>
        <v>15</v>
      </c>
      <c r="U29" s="9">
        <f t="shared" si="143"/>
        <v>15</v>
      </c>
      <c r="V29" s="9">
        <f t="shared" ref="V29:AK30" si="144">U29</f>
        <v>15</v>
      </c>
      <c r="W29" s="9">
        <f t="shared" si="144"/>
        <v>15</v>
      </c>
      <c r="X29" s="9">
        <f t="shared" si="144"/>
        <v>15</v>
      </c>
      <c r="Y29" s="9">
        <f t="shared" si="144"/>
        <v>15</v>
      </c>
      <c r="Z29" s="9">
        <f t="shared" si="144"/>
        <v>15</v>
      </c>
      <c r="AA29" s="9">
        <f t="shared" si="144"/>
        <v>15</v>
      </c>
      <c r="AB29" s="9">
        <f t="shared" si="144"/>
        <v>15</v>
      </c>
      <c r="AC29" s="9">
        <f t="shared" si="144"/>
        <v>15</v>
      </c>
      <c r="AD29" s="9">
        <f t="shared" si="144"/>
        <v>15</v>
      </c>
      <c r="AE29" s="9">
        <f t="shared" si="144"/>
        <v>15</v>
      </c>
      <c r="AF29" s="9">
        <f t="shared" si="144"/>
        <v>15</v>
      </c>
      <c r="AG29" s="9">
        <f t="shared" si="144"/>
        <v>15</v>
      </c>
      <c r="AH29" s="9">
        <f t="shared" si="144"/>
        <v>15</v>
      </c>
      <c r="AI29" s="9">
        <f t="shared" si="144"/>
        <v>15</v>
      </c>
      <c r="AJ29" s="9">
        <f t="shared" si="144"/>
        <v>15</v>
      </c>
      <c r="AK29" s="9">
        <f t="shared" si="144"/>
        <v>15</v>
      </c>
      <c r="AL29" s="9">
        <f t="shared" ref="AL29:BA30" si="145">AK29</f>
        <v>15</v>
      </c>
      <c r="AM29" s="9">
        <f t="shared" si="145"/>
        <v>15</v>
      </c>
      <c r="AN29" s="9">
        <f t="shared" si="145"/>
        <v>15</v>
      </c>
      <c r="AO29" s="9">
        <f t="shared" si="145"/>
        <v>15</v>
      </c>
      <c r="AP29" s="9">
        <f t="shared" si="145"/>
        <v>15</v>
      </c>
      <c r="AQ29" s="9">
        <f t="shared" si="145"/>
        <v>15</v>
      </c>
      <c r="AR29" s="9">
        <f t="shared" si="145"/>
        <v>15</v>
      </c>
      <c r="AS29" s="9">
        <f t="shared" si="145"/>
        <v>15</v>
      </c>
      <c r="AT29" s="9">
        <f t="shared" si="145"/>
        <v>15</v>
      </c>
      <c r="AU29" s="9">
        <f t="shared" si="145"/>
        <v>15</v>
      </c>
      <c r="AV29" s="9">
        <f t="shared" si="145"/>
        <v>15</v>
      </c>
      <c r="AW29" s="9">
        <f t="shared" si="145"/>
        <v>15</v>
      </c>
      <c r="AX29" s="9">
        <f t="shared" si="145"/>
        <v>15</v>
      </c>
      <c r="AY29" s="9">
        <f t="shared" si="145"/>
        <v>15</v>
      </c>
      <c r="AZ29" s="9">
        <f t="shared" si="145"/>
        <v>15</v>
      </c>
      <c r="BA29" s="9">
        <f t="shared" si="145"/>
        <v>15</v>
      </c>
      <c r="BB29" s="9">
        <f t="shared" ref="BB29:BQ30" si="146">BA29</f>
        <v>15</v>
      </c>
      <c r="BC29" s="9">
        <f t="shared" si="146"/>
        <v>15</v>
      </c>
      <c r="BD29" s="9">
        <f t="shared" si="146"/>
        <v>15</v>
      </c>
      <c r="BE29" s="9">
        <f t="shared" si="146"/>
        <v>15</v>
      </c>
      <c r="BF29" s="9">
        <f t="shared" si="146"/>
        <v>15</v>
      </c>
      <c r="BG29" s="9">
        <f t="shared" si="146"/>
        <v>15</v>
      </c>
      <c r="BH29" s="9">
        <f t="shared" si="146"/>
        <v>15</v>
      </c>
      <c r="BI29" s="9">
        <f t="shared" si="146"/>
        <v>15</v>
      </c>
      <c r="BJ29" s="9">
        <f t="shared" si="146"/>
        <v>15</v>
      </c>
      <c r="BK29" s="9">
        <f t="shared" si="146"/>
        <v>15</v>
      </c>
      <c r="BL29" s="9">
        <f t="shared" si="146"/>
        <v>15</v>
      </c>
      <c r="BM29" s="9">
        <f t="shared" si="146"/>
        <v>15</v>
      </c>
      <c r="BN29" s="9">
        <f t="shared" si="146"/>
        <v>15</v>
      </c>
      <c r="BO29" s="9">
        <f t="shared" si="146"/>
        <v>15</v>
      </c>
      <c r="BP29" s="9">
        <f t="shared" si="146"/>
        <v>15</v>
      </c>
      <c r="BQ29" s="9">
        <f t="shared" si="146"/>
        <v>15</v>
      </c>
      <c r="BR29" s="10">
        <f>BQ29</f>
        <v>15</v>
      </c>
      <c r="BS29" s="10">
        <f>BR29</f>
        <v>15</v>
      </c>
    </row>
    <row r="30" spans="2:71" ht="20.25" thickTop="1" thickBot="1">
      <c r="B30" s="2">
        <v>17</v>
      </c>
      <c r="C30" s="3" t="s">
        <v>19</v>
      </c>
      <c r="D30" s="8">
        <v>0</v>
      </c>
      <c r="E30" s="9">
        <f>D30</f>
        <v>0</v>
      </c>
      <c r="F30" s="9">
        <f t="shared" si="143"/>
        <v>0</v>
      </c>
      <c r="G30" s="9">
        <f t="shared" si="143"/>
        <v>0</v>
      </c>
      <c r="H30" s="9">
        <f t="shared" si="143"/>
        <v>0</v>
      </c>
      <c r="I30" s="9">
        <f t="shared" si="143"/>
        <v>0</v>
      </c>
      <c r="J30" s="9">
        <f t="shared" si="143"/>
        <v>0</v>
      </c>
      <c r="K30" s="9">
        <f t="shared" si="143"/>
        <v>0</v>
      </c>
      <c r="L30" s="9">
        <f t="shared" si="143"/>
        <v>0</v>
      </c>
      <c r="M30" s="9">
        <f t="shared" si="143"/>
        <v>0</v>
      </c>
      <c r="N30" s="9">
        <f t="shared" si="143"/>
        <v>0</v>
      </c>
      <c r="O30" s="9">
        <f t="shared" si="143"/>
        <v>0</v>
      </c>
      <c r="P30" s="9">
        <f t="shared" si="143"/>
        <v>0</v>
      </c>
      <c r="Q30" s="9">
        <f t="shared" si="143"/>
        <v>0</v>
      </c>
      <c r="R30" s="9">
        <f t="shared" si="143"/>
        <v>0</v>
      </c>
      <c r="S30" s="9">
        <f t="shared" si="143"/>
        <v>0</v>
      </c>
      <c r="T30" s="9">
        <f t="shared" si="143"/>
        <v>0</v>
      </c>
      <c r="U30" s="9">
        <f t="shared" si="143"/>
        <v>0</v>
      </c>
      <c r="V30" s="9">
        <f t="shared" si="144"/>
        <v>0</v>
      </c>
      <c r="W30" s="9">
        <f t="shared" si="144"/>
        <v>0</v>
      </c>
      <c r="X30" s="9">
        <f t="shared" si="144"/>
        <v>0</v>
      </c>
      <c r="Y30" s="9">
        <f t="shared" si="144"/>
        <v>0</v>
      </c>
      <c r="Z30" s="9">
        <f t="shared" si="144"/>
        <v>0</v>
      </c>
      <c r="AA30" s="9">
        <f t="shared" si="144"/>
        <v>0</v>
      </c>
      <c r="AB30" s="9">
        <f t="shared" si="144"/>
        <v>0</v>
      </c>
      <c r="AC30" s="9">
        <f t="shared" si="144"/>
        <v>0</v>
      </c>
      <c r="AD30" s="9">
        <f t="shared" si="144"/>
        <v>0</v>
      </c>
      <c r="AE30" s="9">
        <f t="shared" si="144"/>
        <v>0</v>
      </c>
      <c r="AF30" s="9">
        <f t="shared" si="144"/>
        <v>0</v>
      </c>
      <c r="AG30" s="9">
        <f t="shared" si="144"/>
        <v>0</v>
      </c>
      <c r="AH30" s="9">
        <f t="shared" si="144"/>
        <v>0</v>
      </c>
      <c r="AI30" s="9">
        <f t="shared" si="144"/>
        <v>0</v>
      </c>
      <c r="AJ30" s="9">
        <f t="shared" si="144"/>
        <v>0</v>
      </c>
      <c r="AK30" s="9">
        <f t="shared" si="144"/>
        <v>0</v>
      </c>
      <c r="AL30" s="9">
        <f t="shared" si="145"/>
        <v>0</v>
      </c>
      <c r="AM30" s="9">
        <f t="shared" si="145"/>
        <v>0</v>
      </c>
      <c r="AN30" s="9">
        <f t="shared" si="145"/>
        <v>0</v>
      </c>
      <c r="AO30" s="9">
        <f t="shared" si="145"/>
        <v>0</v>
      </c>
      <c r="AP30" s="9">
        <f t="shared" si="145"/>
        <v>0</v>
      </c>
      <c r="AQ30" s="9">
        <f t="shared" si="145"/>
        <v>0</v>
      </c>
      <c r="AR30" s="9">
        <f t="shared" si="145"/>
        <v>0</v>
      </c>
      <c r="AS30" s="9">
        <f t="shared" si="145"/>
        <v>0</v>
      </c>
      <c r="AT30" s="9">
        <f t="shared" si="145"/>
        <v>0</v>
      </c>
      <c r="AU30" s="9">
        <f t="shared" si="145"/>
        <v>0</v>
      </c>
      <c r="AV30" s="9">
        <f t="shared" si="145"/>
        <v>0</v>
      </c>
      <c r="AW30" s="9">
        <f t="shared" si="145"/>
        <v>0</v>
      </c>
      <c r="AX30" s="9">
        <f t="shared" si="145"/>
        <v>0</v>
      </c>
      <c r="AY30" s="9">
        <f t="shared" si="145"/>
        <v>0</v>
      </c>
      <c r="AZ30" s="9">
        <f t="shared" si="145"/>
        <v>0</v>
      </c>
      <c r="BA30" s="9">
        <f t="shared" si="145"/>
        <v>0</v>
      </c>
      <c r="BB30" s="9">
        <f t="shared" si="146"/>
        <v>0</v>
      </c>
      <c r="BC30" s="9">
        <f t="shared" si="146"/>
        <v>0</v>
      </c>
      <c r="BD30" s="9">
        <f t="shared" si="146"/>
        <v>0</v>
      </c>
      <c r="BE30" s="9">
        <f t="shared" si="146"/>
        <v>0</v>
      </c>
      <c r="BF30" s="9">
        <f t="shared" si="146"/>
        <v>0</v>
      </c>
      <c r="BG30" s="9">
        <f t="shared" si="146"/>
        <v>0</v>
      </c>
      <c r="BH30" s="9">
        <f t="shared" si="146"/>
        <v>0</v>
      </c>
      <c r="BI30" s="9">
        <f t="shared" si="146"/>
        <v>0</v>
      </c>
      <c r="BJ30" s="9">
        <f t="shared" si="146"/>
        <v>0</v>
      </c>
      <c r="BK30" s="9">
        <f t="shared" si="146"/>
        <v>0</v>
      </c>
      <c r="BL30" s="9">
        <f t="shared" si="146"/>
        <v>0</v>
      </c>
      <c r="BM30" s="9">
        <f t="shared" si="146"/>
        <v>0</v>
      </c>
      <c r="BN30" s="9">
        <f t="shared" si="146"/>
        <v>0</v>
      </c>
      <c r="BO30" s="9">
        <f t="shared" si="146"/>
        <v>0</v>
      </c>
      <c r="BP30" s="9">
        <f t="shared" si="146"/>
        <v>0</v>
      </c>
      <c r="BQ30" s="9">
        <f t="shared" si="146"/>
        <v>0</v>
      </c>
      <c r="BR30" s="10">
        <f>BQ30</f>
        <v>0</v>
      </c>
      <c r="BS30" s="10">
        <f>BR30</f>
        <v>0</v>
      </c>
    </row>
    <row r="31" spans="2:71" ht="20.25" thickTop="1" thickBot="1">
      <c r="B31" s="44">
        <v>18</v>
      </c>
      <c r="C31" s="45" t="s">
        <v>20</v>
      </c>
      <c r="D31" s="47">
        <f>(D28+D29+D30)*D17*3600/1000000</f>
        <v>0.108</v>
      </c>
      <c r="E31" s="48">
        <f t="shared" ref="E31:BO31" si="147">(E28+E29+E30)*E17*3600/1000000</f>
        <v>0.108</v>
      </c>
      <c r="F31" s="48">
        <f t="shared" si="147"/>
        <v>0.108</v>
      </c>
      <c r="G31" s="48">
        <f t="shared" si="147"/>
        <v>0.108</v>
      </c>
      <c r="H31" s="48">
        <f t="shared" si="147"/>
        <v>0.108</v>
      </c>
      <c r="I31" s="48">
        <f t="shared" si="147"/>
        <v>0.108</v>
      </c>
      <c r="J31" s="48">
        <f t="shared" si="147"/>
        <v>0.108</v>
      </c>
      <c r="K31" s="48">
        <f t="shared" si="147"/>
        <v>0.108</v>
      </c>
      <c r="L31" s="48">
        <f t="shared" si="147"/>
        <v>0.108</v>
      </c>
      <c r="M31" s="48">
        <f t="shared" si="147"/>
        <v>0.108</v>
      </c>
      <c r="N31" s="48">
        <f t="shared" si="147"/>
        <v>0.108</v>
      </c>
      <c r="O31" s="48">
        <f t="shared" si="147"/>
        <v>0.108</v>
      </c>
      <c r="P31" s="48">
        <f t="shared" si="147"/>
        <v>0.108</v>
      </c>
      <c r="Q31" s="48">
        <f t="shared" si="147"/>
        <v>0.108</v>
      </c>
      <c r="R31" s="48">
        <f t="shared" si="147"/>
        <v>0.108</v>
      </c>
      <c r="S31" s="48">
        <f t="shared" si="147"/>
        <v>0.108</v>
      </c>
      <c r="T31" s="48">
        <f t="shared" si="147"/>
        <v>0.108</v>
      </c>
      <c r="U31" s="48">
        <f t="shared" si="147"/>
        <v>0.108</v>
      </c>
      <c r="V31" s="48">
        <f t="shared" si="147"/>
        <v>0.108</v>
      </c>
      <c r="W31" s="48">
        <f t="shared" si="147"/>
        <v>0.108</v>
      </c>
      <c r="X31" s="48">
        <f t="shared" si="147"/>
        <v>0.108</v>
      </c>
      <c r="Y31" s="48">
        <f t="shared" si="147"/>
        <v>0.108</v>
      </c>
      <c r="Z31" s="48">
        <f t="shared" si="147"/>
        <v>0.108</v>
      </c>
      <c r="AA31" s="48">
        <f t="shared" si="147"/>
        <v>0.108</v>
      </c>
      <c r="AB31" s="48">
        <f t="shared" si="147"/>
        <v>0.108</v>
      </c>
      <c r="AC31" s="48">
        <f t="shared" si="147"/>
        <v>0.108</v>
      </c>
      <c r="AD31" s="48">
        <f t="shared" si="147"/>
        <v>0.108</v>
      </c>
      <c r="AE31" s="48">
        <f t="shared" si="147"/>
        <v>0.108</v>
      </c>
      <c r="AF31" s="48">
        <f t="shared" si="147"/>
        <v>0.108</v>
      </c>
      <c r="AG31" s="48">
        <f t="shared" si="147"/>
        <v>0.108</v>
      </c>
      <c r="AH31" s="48">
        <f t="shared" si="147"/>
        <v>0.10806546552258127</v>
      </c>
      <c r="AI31" s="48">
        <f t="shared" si="147"/>
        <v>0.11349543405915799</v>
      </c>
      <c r="AJ31" s="48">
        <f t="shared" si="147"/>
        <v>0.12237361978861663</v>
      </c>
      <c r="AK31" s="48">
        <f t="shared" si="147"/>
        <v>0.13295543222124601</v>
      </c>
      <c r="AL31" s="48">
        <f t="shared" si="147"/>
        <v>0.1444402359592199</v>
      </c>
      <c r="AM31" s="48">
        <f t="shared" si="147"/>
        <v>0.15630662027265388</v>
      </c>
      <c r="AN31" s="48">
        <f t="shared" si="147"/>
        <v>0.16817903916617113</v>
      </c>
      <c r="AO31" s="48">
        <f t="shared" si="147"/>
        <v>0.17977545492035046</v>
      </c>
      <c r="AP31" s="48">
        <f t="shared" si="147"/>
        <v>0.19088056322932304</v>
      </c>
      <c r="AQ31" s="48">
        <f t="shared" si="147"/>
        <v>0.20132972166022764</v>
      </c>
      <c r="AR31" s="48">
        <f t="shared" si="147"/>
        <v>0.21099820224565735</v>
      </c>
      <c r="AS31" s="48">
        <f t="shared" si="147"/>
        <v>0.21979344326987693</v>
      </c>
      <c r="AT31" s="48">
        <f t="shared" si="147"/>
        <v>0.22764916228652282</v>
      </c>
      <c r="AU31" s="48">
        <f t="shared" si="147"/>
        <v>0.23452071768732741</v>
      </c>
      <c r="AV31" s="48">
        <f t="shared" si="147"/>
        <v>0.24038136209859745</v>
      </c>
      <c r="AW31" s="48">
        <f t="shared" si="147"/>
        <v>0.24521916543626635</v>
      </c>
      <c r="AX31" s="48">
        <f t="shared" si="147"/>
        <v>0.24903446080013128</v>
      </c>
      <c r="AY31" s="48">
        <f t="shared" si="147"/>
        <v>0.25183771099596775</v>
      </c>
      <c r="AZ31" s="48">
        <f t="shared" si="147"/>
        <v>0.2536477212709139</v>
      </c>
      <c r="BA31" s="48">
        <f t="shared" si="147"/>
        <v>0.25449014204174575</v>
      </c>
      <c r="BB31" s="48">
        <f t="shared" si="147"/>
        <v>0.25439621788962574</v>
      </c>
      <c r="BC31" s="48">
        <f t="shared" si="147"/>
        <v>0.2534017480947065</v>
      </c>
      <c r="BD31" s="48">
        <f t="shared" si="147"/>
        <v>0.25154623078022953</v>
      </c>
      <c r="BE31" s="48">
        <f t="shared" si="147"/>
        <v>0.24887216812031093</v>
      </c>
      <c r="BF31" s="48">
        <f t="shared" si="147"/>
        <v>0.24542451454412623</v>
      </c>
      <c r="BG31" s="48">
        <f t="shared" si="147"/>
        <v>0.24125025379431286</v>
      </c>
      <c r="BH31" s="48">
        <f t="shared" si="147"/>
        <v>0.23639809433700987</v>
      </c>
      <c r="BI31" s="48">
        <f t="shared" si="147"/>
        <v>0.23091827621483396</v>
      </c>
      <c r="BJ31" s="48">
        <f t="shared" si="147"/>
        <v>0.2248624862348389</v>
      </c>
      <c r="BK31" s="48">
        <f t="shared" si="147"/>
        <v>0.21828388269839566</v>
      </c>
      <c r="BL31" s="48">
        <f t="shared" si="147"/>
        <v>0.21123723613743381</v>
      </c>
      <c r="BM31" s="48">
        <f t="shared" si="147"/>
        <v>0.20417558425152973</v>
      </c>
      <c r="BN31" s="48">
        <f t="shared" si="147"/>
        <v>0.19750253022256625</v>
      </c>
      <c r="BO31" s="48">
        <f t="shared" si="147"/>
        <v>0.19119441253095121</v>
      </c>
      <c r="BP31" s="48">
        <f>(BP28+BP29+BP30)*BP17*3600/1000000</f>
        <v>0.18522938926496885</v>
      </c>
      <c r="BQ31" s="48">
        <f>(BQ28+BQ29+BQ30)*BQ17*3600/1000000</f>
        <v>0.17958729226615658</v>
      </c>
      <c r="BR31" s="49">
        <f>(BR28+BR29+BR30)*BR17*3600/1000000</f>
        <v>0.1742494956891204</v>
      </c>
      <c r="BS31" s="49">
        <f>(BS28+BS29+BS30)*BS17*3600/1000000</f>
        <v>0.1691987976732435</v>
      </c>
    </row>
    <row r="32" spans="2:71" ht="19.5" thickBot="1">
      <c r="B32" s="2">
        <v>19</v>
      </c>
      <c r="C32" s="3" t="s">
        <v>21</v>
      </c>
      <c r="D32" s="50">
        <f t="shared" ref="D32:BO32" si="148">D22-D31</f>
        <v>-0.09</v>
      </c>
      <c r="E32" s="51">
        <f>E22-E31</f>
        <v>-5.3999999999999999E-2</v>
      </c>
      <c r="F32" s="51">
        <f t="shared" si="148"/>
        <v>-1.8000000000000002E-2</v>
      </c>
      <c r="G32" s="51">
        <f t="shared" si="148"/>
        <v>1.8000000000000002E-2</v>
      </c>
      <c r="H32" s="51">
        <f>H22-H31</f>
        <v>5.4000000000000006E-2</v>
      </c>
      <c r="I32" s="51">
        <f t="shared" si="148"/>
        <v>9.0000000000000011E-2</v>
      </c>
      <c r="J32" s="51">
        <f t="shared" si="148"/>
        <v>0.126</v>
      </c>
      <c r="K32" s="51">
        <f t="shared" si="148"/>
        <v>0.16200000000000003</v>
      </c>
      <c r="L32" s="51">
        <f t="shared" si="148"/>
        <v>0.19800000000000001</v>
      </c>
      <c r="M32" s="51">
        <f t="shared" si="148"/>
        <v>0.23400000000000004</v>
      </c>
      <c r="N32" s="51">
        <f t="shared" si="148"/>
        <v>0.27</v>
      </c>
      <c r="O32" s="51">
        <f t="shared" si="148"/>
        <v>0.30599999999999999</v>
      </c>
      <c r="P32" s="51">
        <f t="shared" si="148"/>
        <v>0.34200000000000003</v>
      </c>
      <c r="Q32" s="51">
        <f t="shared" si="148"/>
        <v>0.378</v>
      </c>
      <c r="R32" s="51">
        <f t="shared" si="148"/>
        <v>0.41400000000000003</v>
      </c>
      <c r="S32" s="51">
        <f t="shared" si="148"/>
        <v>0.45000000000000007</v>
      </c>
      <c r="T32" s="51">
        <f t="shared" si="148"/>
        <v>0.48599999999999999</v>
      </c>
      <c r="U32" s="51">
        <f t="shared" si="148"/>
        <v>0.52200000000000002</v>
      </c>
      <c r="V32" s="51">
        <f t="shared" si="148"/>
        <v>0.55800000000000005</v>
      </c>
      <c r="W32" s="51">
        <f t="shared" si="148"/>
        <v>0.59399999999999997</v>
      </c>
      <c r="X32" s="51">
        <f t="shared" si="148"/>
        <v>0.63</v>
      </c>
      <c r="Y32" s="51">
        <f t="shared" si="148"/>
        <v>0.66600000000000004</v>
      </c>
      <c r="Z32" s="51">
        <f t="shared" si="148"/>
        <v>0.70200000000000007</v>
      </c>
      <c r="AA32" s="51">
        <f t="shared" si="148"/>
        <v>0.73799999999999999</v>
      </c>
      <c r="AB32" s="51">
        <f t="shared" si="148"/>
        <v>0.74400000000000011</v>
      </c>
      <c r="AC32" s="51">
        <f t="shared" si="148"/>
        <v>0.72</v>
      </c>
      <c r="AD32" s="51">
        <f t="shared" si="148"/>
        <v>0.69599999999999995</v>
      </c>
      <c r="AE32" s="51">
        <f t="shared" si="148"/>
        <v>0.67200000000000015</v>
      </c>
      <c r="AF32" s="51">
        <f t="shared" si="148"/>
        <v>0.64800000000000002</v>
      </c>
      <c r="AG32" s="51">
        <f t="shared" si="148"/>
        <v>0.62399999999999989</v>
      </c>
      <c r="AH32" s="51">
        <f t="shared" si="148"/>
        <v>0.59993453447741873</v>
      </c>
      <c r="AI32" s="51">
        <f t="shared" si="148"/>
        <v>0.57050456594084209</v>
      </c>
      <c r="AJ32" s="51">
        <f t="shared" si="148"/>
        <v>0.53762638021138331</v>
      </c>
      <c r="AK32" s="51">
        <f t="shared" si="148"/>
        <v>0.50304456777875406</v>
      </c>
      <c r="AL32" s="51">
        <f t="shared" si="148"/>
        <v>0.46755976404078009</v>
      </c>
      <c r="AM32" s="51">
        <f t="shared" si="148"/>
        <v>0.431693379727346</v>
      </c>
      <c r="AN32" s="51">
        <f t="shared" si="148"/>
        <v>0.39582096083382878</v>
      </c>
      <c r="AO32" s="51">
        <f t="shared" si="148"/>
        <v>0.36022454507964957</v>
      </c>
      <c r="AP32" s="51">
        <f t="shared" si="148"/>
        <v>0.3251194367706769</v>
      </c>
      <c r="AQ32" s="51">
        <f t="shared" si="148"/>
        <v>0.29067027833977233</v>
      </c>
      <c r="AR32" s="51">
        <f t="shared" si="148"/>
        <v>0.25700179775434268</v>
      </c>
      <c r="AS32" s="51">
        <f t="shared" si="148"/>
        <v>0.22420655673012307</v>
      </c>
      <c r="AT32" s="51">
        <f t="shared" si="148"/>
        <v>0.19235083771347711</v>
      </c>
      <c r="AU32" s="51">
        <f t="shared" si="148"/>
        <v>0.16147928231267261</v>
      </c>
      <c r="AV32" s="51">
        <f t="shared" si="148"/>
        <v>0.13161863790140255</v>
      </c>
      <c r="AW32" s="51">
        <f t="shared" si="148"/>
        <v>0.10278083456373358</v>
      </c>
      <c r="AX32" s="51">
        <f t="shared" si="148"/>
        <v>7.4965539199868675E-2</v>
      </c>
      <c r="AY32" s="51">
        <f t="shared" si="148"/>
        <v>4.8162289004032244E-2</v>
      </c>
      <c r="AZ32" s="51">
        <f t="shared" si="148"/>
        <v>2.2352278729086072E-2</v>
      </c>
      <c r="BA32" s="51">
        <f t="shared" si="148"/>
        <v>-2.490142041745802E-3</v>
      </c>
      <c r="BB32" s="51">
        <f t="shared" si="148"/>
        <v>-2.6396217889625762E-2</v>
      </c>
      <c r="BC32" s="51">
        <f t="shared" si="148"/>
        <v>-4.9401748094706543E-2</v>
      </c>
      <c r="BD32" s="51">
        <f t="shared" si="148"/>
        <v>-7.1546230780229592E-2</v>
      </c>
      <c r="BE32" s="51">
        <f t="shared" si="148"/>
        <v>-9.2872168120310961E-2</v>
      </c>
      <c r="BF32" s="51">
        <f t="shared" si="148"/>
        <v>-0.11342451454412625</v>
      </c>
      <c r="BG32" s="51">
        <f t="shared" si="148"/>
        <v>-0.13325025379431293</v>
      </c>
      <c r="BH32" s="51">
        <f t="shared" si="148"/>
        <v>-0.15239809433700988</v>
      </c>
      <c r="BI32" s="51">
        <f t="shared" si="148"/>
        <v>-0.17091827621483399</v>
      </c>
      <c r="BJ32" s="51">
        <f t="shared" si="148"/>
        <v>-0.18886248623483895</v>
      </c>
      <c r="BK32" s="51">
        <f t="shared" si="148"/>
        <v>-0.20628388269839568</v>
      </c>
      <c r="BL32" s="51">
        <f t="shared" si="148"/>
        <v>-0.21123723613743381</v>
      </c>
      <c r="BM32" s="51">
        <f t="shared" si="148"/>
        <v>-0.20417558425152973</v>
      </c>
      <c r="BN32" s="51">
        <f t="shared" si="148"/>
        <v>-0.19750253022256625</v>
      </c>
      <c r="BO32" s="51">
        <f t="shared" si="148"/>
        <v>-0.19119441253095121</v>
      </c>
      <c r="BP32" s="51">
        <f>BP22-BP31</f>
        <v>-0.18522938926496885</v>
      </c>
      <c r="BQ32" s="51">
        <f>BQ22-BQ31</f>
        <v>-0.17958729226615658</v>
      </c>
      <c r="BR32" s="52">
        <f>BR22-BR31</f>
        <v>-0.1742494956891204</v>
      </c>
      <c r="BS32" s="52">
        <f>BS22-BS31</f>
        <v>-0.1691987976732435</v>
      </c>
    </row>
    <row r="33" spans="1:70" ht="18.75">
      <c r="B33" s="37"/>
      <c r="C33" s="37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</row>
    <row r="34" spans="1:70" ht="18.75">
      <c r="A34" s="34"/>
      <c r="B34" s="37"/>
      <c r="C34" s="34"/>
      <c r="D34" s="38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9"/>
      <c r="AU34" s="39"/>
      <c r="AV34" s="39"/>
      <c r="AW34" s="39"/>
      <c r="AX34" s="39"/>
      <c r="AY34" s="39"/>
      <c r="AZ34" s="39"/>
      <c r="BA34" s="39"/>
      <c r="BB34" s="39"/>
      <c r="BC34" s="39"/>
      <c r="BD34" s="39"/>
      <c r="BE34" s="39"/>
      <c r="BF34" s="39"/>
      <c r="BG34" s="39"/>
      <c r="BH34" s="39"/>
      <c r="BI34" s="39"/>
      <c r="BJ34" s="39"/>
      <c r="BK34" s="39"/>
    </row>
    <row r="35" spans="1:70" ht="18.75">
      <c r="A35" s="34"/>
      <c r="B35" s="37"/>
      <c r="C35" s="34"/>
      <c r="D35" s="38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39"/>
      <c r="BJ35" s="39"/>
      <c r="BK35" s="39"/>
    </row>
    <row r="36" spans="1:70">
      <c r="A36" s="34"/>
      <c r="B36" s="34"/>
      <c r="C36" s="34"/>
      <c r="D36" s="38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</row>
    <row r="37" spans="1:70">
      <c r="A37" s="34"/>
      <c r="B37" s="34"/>
      <c r="C37" s="34"/>
      <c r="D37" s="38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39"/>
      <c r="AS37" s="39"/>
      <c r="AT37" s="39"/>
      <c r="AU37" s="39"/>
      <c r="AV37" s="39"/>
      <c r="AW37" s="39"/>
      <c r="AX37" s="39"/>
      <c r="AY37" s="39"/>
      <c r="AZ37" s="39"/>
      <c r="BA37" s="39"/>
      <c r="BB37" s="39"/>
      <c r="BC37" s="39"/>
      <c r="BD37" s="39"/>
      <c r="BE37" s="39"/>
      <c r="BF37" s="39"/>
      <c r="BG37" s="39"/>
      <c r="BH37" s="39"/>
      <c r="BI37" s="39"/>
      <c r="BJ37" s="39"/>
      <c r="BK37" s="39"/>
    </row>
    <row r="38" spans="1:70">
      <c r="A38" s="34"/>
      <c r="B38" s="34"/>
      <c r="C38" s="34"/>
      <c r="D38" s="38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9"/>
      <c r="AU38" s="39"/>
      <c r="AV38" s="39"/>
      <c r="AW38" s="39"/>
      <c r="AX38" s="39"/>
      <c r="AY38" s="39"/>
      <c r="AZ38" s="39"/>
      <c r="BA38" s="39"/>
      <c r="BB38" s="39"/>
      <c r="BC38" s="39"/>
      <c r="BD38" s="39"/>
      <c r="BE38" s="39"/>
      <c r="BF38" s="39"/>
      <c r="BG38" s="39"/>
      <c r="BH38" s="39"/>
      <c r="BI38" s="39"/>
      <c r="BJ38" s="39"/>
      <c r="BK38" s="39"/>
    </row>
    <row r="39" spans="1:70">
      <c r="A39" s="34"/>
      <c r="B39" s="34"/>
      <c r="C39" s="34"/>
      <c r="D39" s="38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39"/>
      <c r="AS39" s="39"/>
      <c r="AT39" s="39"/>
      <c r="AU39" s="39"/>
      <c r="AV39" s="39"/>
      <c r="AW39" s="39"/>
      <c r="AX39" s="39"/>
      <c r="AY39" s="39"/>
      <c r="AZ39" s="39"/>
      <c r="BA39" s="39"/>
      <c r="BB39" s="39"/>
      <c r="BC39" s="39"/>
      <c r="BD39" s="39"/>
      <c r="BE39" s="39"/>
      <c r="BF39" s="39"/>
      <c r="BG39" s="39"/>
      <c r="BH39" s="39"/>
      <c r="BI39" s="39"/>
      <c r="BJ39" s="39"/>
      <c r="BK39" s="39"/>
    </row>
    <row r="40" spans="1:70">
      <c r="A40" s="34"/>
      <c r="B40" s="34"/>
      <c r="C40" s="34"/>
      <c r="D40" s="34"/>
    </row>
    <row r="41" spans="1:70">
      <c r="A41" s="34"/>
      <c r="B41" s="34"/>
      <c r="C41" s="34"/>
      <c r="D41" s="34"/>
    </row>
    <row r="42" spans="1:70" ht="18.75">
      <c r="C42" s="40" t="s">
        <v>25</v>
      </c>
    </row>
    <row r="44" spans="1:70">
      <c r="F44" s="41"/>
    </row>
    <row r="45" spans="1:70">
      <c r="F45" s="41"/>
    </row>
    <row r="46" spans="1:70">
      <c r="F46" s="41"/>
      <c r="P46" s="42"/>
      <c r="Q46" s="42"/>
      <c r="R46" s="42"/>
      <c r="S46" s="42"/>
    </row>
    <row r="47" spans="1:70">
      <c r="F47" s="41"/>
      <c r="P47" s="42"/>
      <c r="Q47" s="42"/>
      <c r="R47" s="42"/>
      <c r="S47" s="42"/>
    </row>
    <row r="48" spans="1:70">
      <c r="F48" s="41"/>
      <c r="P48" s="42"/>
      <c r="Q48" s="42"/>
      <c r="R48" s="42"/>
      <c r="S48" s="42"/>
    </row>
    <row r="49" spans="6:19">
      <c r="F49" s="41"/>
      <c r="P49" s="42"/>
      <c r="Q49" s="42"/>
      <c r="R49" s="42"/>
      <c r="S49" s="42"/>
    </row>
    <row r="50" spans="6:19">
      <c r="F50" s="41"/>
      <c r="P50" s="42"/>
      <c r="Q50" s="42"/>
      <c r="R50" s="42"/>
      <c r="S50" s="42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6:BR56"/>
  <sheetViews>
    <sheetView tabSelected="1" topLeftCell="A31" zoomScale="75" workbookViewId="0">
      <selection activeCell="A43" sqref="A43"/>
    </sheetView>
  </sheetViews>
  <sheetFormatPr defaultRowHeight="15"/>
  <cols>
    <col min="3" max="3" width="83.7109375" customWidth="1"/>
    <col min="4" max="6" width="10.140625" bestFit="1" customWidth="1"/>
    <col min="23" max="27" width="9.5703125" bestFit="1" customWidth="1"/>
    <col min="28" max="33" width="9.7109375" bestFit="1" customWidth="1"/>
    <col min="34" max="48" width="9.5703125" bestFit="1" customWidth="1"/>
    <col min="49" max="62" width="9.28515625" bestFit="1" customWidth="1"/>
  </cols>
  <sheetData>
    <row r="16" spans="3:3" ht="21.75" thickBot="1">
      <c r="C16" s="1" t="s">
        <v>0</v>
      </c>
    </row>
    <row r="17" spans="2:70" ht="19.5" thickBot="1">
      <c r="B17" s="2" t="s">
        <v>1</v>
      </c>
      <c r="C17" s="3" t="s">
        <v>2</v>
      </c>
      <c r="D17" s="4"/>
      <c r="E17" s="5"/>
      <c r="F17" s="5"/>
      <c r="G17" s="5"/>
      <c r="H17" s="5"/>
      <c r="I17" s="6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7"/>
    </row>
    <row r="18" spans="2:70" ht="20.25" thickTop="1" thickBot="1">
      <c r="B18" s="2">
        <v>1</v>
      </c>
      <c r="C18" s="3" t="s">
        <v>3</v>
      </c>
      <c r="D18" s="8">
        <v>120</v>
      </c>
      <c r="E18" s="9">
        <f>D18</f>
        <v>120</v>
      </c>
      <c r="F18" s="9">
        <f t="shared" ref="F18:BQ18" si="0">E18</f>
        <v>120</v>
      </c>
      <c r="G18" s="9">
        <f t="shared" si="0"/>
        <v>120</v>
      </c>
      <c r="H18" s="9">
        <f t="shared" si="0"/>
        <v>120</v>
      </c>
      <c r="I18" s="9">
        <f t="shared" si="0"/>
        <v>120</v>
      </c>
      <c r="J18" s="9">
        <f t="shared" si="0"/>
        <v>120</v>
      </c>
      <c r="K18" s="9">
        <f t="shared" si="0"/>
        <v>120</v>
      </c>
      <c r="L18" s="9">
        <f t="shared" si="0"/>
        <v>120</v>
      </c>
      <c r="M18" s="9">
        <f t="shared" si="0"/>
        <v>120</v>
      </c>
      <c r="N18" s="9">
        <f t="shared" si="0"/>
        <v>120</v>
      </c>
      <c r="O18" s="9">
        <f t="shared" si="0"/>
        <v>120</v>
      </c>
      <c r="P18" s="9">
        <f t="shared" si="0"/>
        <v>120</v>
      </c>
      <c r="Q18" s="9">
        <f t="shared" si="0"/>
        <v>120</v>
      </c>
      <c r="R18" s="9">
        <f t="shared" si="0"/>
        <v>120</v>
      </c>
      <c r="S18" s="9">
        <f t="shared" si="0"/>
        <v>120</v>
      </c>
      <c r="T18" s="9">
        <f t="shared" si="0"/>
        <v>120</v>
      </c>
      <c r="U18" s="9">
        <f t="shared" si="0"/>
        <v>120</v>
      </c>
      <c r="V18" s="9">
        <f t="shared" si="0"/>
        <v>120</v>
      </c>
      <c r="W18" s="9">
        <f t="shared" si="0"/>
        <v>120</v>
      </c>
      <c r="X18" s="9">
        <f t="shared" si="0"/>
        <v>120</v>
      </c>
      <c r="Y18" s="9">
        <f t="shared" si="0"/>
        <v>120</v>
      </c>
      <c r="Z18" s="9">
        <f t="shared" si="0"/>
        <v>120</v>
      </c>
      <c r="AA18" s="9">
        <f t="shared" si="0"/>
        <v>120</v>
      </c>
      <c r="AB18" s="9">
        <f t="shared" si="0"/>
        <v>120</v>
      </c>
      <c r="AC18" s="9">
        <f t="shared" si="0"/>
        <v>120</v>
      </c>
      <c r="AD18" s="9">
        <f t="shared" si="0"/>
        <v>120</v>
      </c>
      <c r="AE18" s="9">
        <f t="shared" si="0"/>
        <v>120</v>
      </c>
      <c r="AF18" s="9">
        <f t="shared" si="0"/>
        <v>120</v>
      </c>
      <c r="AG18" s="9">
        <f t="shared" si="0"/>
        <v>120</v>
      </c>
      <c r="AH18" s="9">
        <f t="shared" si="0"/>
        <v>120</v>
      </c>
      <c r="AI18" s="9">
        <f t="shared" si="0"/>
        <v>120</v>
      </c>
      <c r="AJ18" s="9">
        <f t="shared" si="0"/>
        <v>120</v>
      </c>
      <c r="AK18" s="9">
        <f t="shared" si="0"/>
        <v>120</v>
      </c>
      <c r="AL18" s="9">
        <f t="shared" si="0"/>
        <v>120</v>
      </c>
      <c r="AM18" s="9">
        <f t="shared" si="0"/>
        <v>120</v>
      </c>
      <c r="AN18" s="9">
        <f t="shared" si="0"/>
        <v>120</v>
      </c>
      <c r="AO18" s="9">
        <f t="shared" si="0"/>
        <v>120</v>
      </c>
      <c r="AP18" s="9">
        <f t="shared" si="0"/>
        <v>120</v>
      </c>
      <c r="AQ18" s="9">
        <f t="shared" si="0"/>
        <v>120</v>
      </c>
      <c r="AR18" s="9">
        <f t="shared" si="0"/>
        <v>120</v>
      </c>
      <c r="AS18" s="9">
        <f t="shared" si="0"/>
        <v>120</v>
      </c>
      <c r="AT18" s="9">
        <f t="shared" si="0"/>
        <v>120</v>
      </c>
      <c r="AU18" s="9">
        <f t="shared" si="0"/>
        <v>120</v>
      </c>
      <c r="AV18" s="9">
        <f t="shared" si="0"/>
        <v>120</v>
      </c>
      <c r="AW18" s="9">
        <f t="shared" si="0"/>
        <v>120</v>
      </c>
      <c r="AX18" s="9">
        <f t="shared" si="0"/>
        <v>120</v>
      </c>
      <c r="AY18" s="9">
        <f t="shared" si="0"/>
        <v>120</v>
      </c>
      <c r="AZ18" s="9">
        <f t="shared" si="0"/>
        <v>120</v>
      </c>
      <c r="BA18" s="9">
        <f t="shared" si="0"/>
        <v>120</v>
      </c>
      <c r="BB18" s="9">
        <f t="shared" si="0"/>
        <v>120</v>
      </c>
      <c r="BC18" s="9">
        <f t="shared" si="0"/>
        <v>120</v>
      </c>
      <c r="BD18" s="9">
        <f t="shared" si="0"/>
        <v>120</v>
      </c>
      <c r="BE18" s="9">
        <f t="shared" si="0"/>
        <v>120</v>
      </c>
      <c r="BF18" s="9">
        <f t="shared" si="0"/>
        <v>120</v>
      </c>
      <c r="BG18" s="9">
        <f t="shared" si="0"/>
        <v>120</v>
      </c>
      <c r="BH18" s="9">
        <f t="shared" si="0"/>
        <v>120</v>
      </c>
      <c r="BI18" s="9">
        <f t="shared" si="0"/>
        <v>120</v>
      </c>
      <c r="BJ18" s="9">
        <f t="shared" si="0"/>
        <v>120</v>
      </c>
      <c r="BK18" s="9">
        <f t="shared" si="0"/>
        <v>120</v>
      </c>
      <c r="BL18" s="9">
        <f t="shared" si="0"/>
        <v>120</v>
      </c>
      <c r="BM18" s="9">
        <f t="shared" si="0"/>
        <v>120</v>
      </c>
      <c r="BN18" s="9">
        <f t="shared" si="0"/>
        <v>120</v>
      </c>
      <c r="BO18" s="9">
        <f t="shared" si="0"/>
        <v>120</v>
      </c>
      <c r="BP18" s="9">
        <f t="shared" si="0"/>
        <v>120</v>
      </c>
      <c r="BQ18" s="9">
        <f t="shared" si="0"/>
        <v>120</v>
      </c>
      <c r="BR18" s="9">
        <f t="shared" ref="BR18:BR21" si="1">BQ18</f>
        <v>120</v>
      </c>
    </row>
    <row r="19" spans="2:70" ht="20.25" thickTop="1" thickBot="1">
      <c r="B19" s="2">
        <v>2</v>
      </c>
      <c r="C19" s="3" t="s">
        <v>4</v>
      </c>
      <c r="D19" s="8">
        <v>48</v>
      </c>
      <c r="E19" s="9">
        <f>D19</f>
        <v>48</v>
      </c>
      <c r="F19" s="9">
        <f t="shared" ref="F19:BQ19" si="2">E19</f>
        <v>48</v>
      </c>
      <c r="G19" s="9">
        <f t="shared" si="2"/>
        <v>48</v>
      </c>
      <c r="H19" s="9">
        <f t="shared" si="2"/>
        <v>48</v>
      </c>
      <c r="I19" s="9">
        <f t="shared" si="2"/>
        <v>48</v>
      </c>
      <c r="J19" s="9">
        <f t="shared" si="2"/>
        <v>48</v>
      </c>
      <c r="K19" s="9">
        <f t="shared" si="2"/>
        <v>48</v>
      </c>
      <c r="L19" s="9">
        <f t="shared" si="2"/>
        <v>48</v>
      </c>
      <c r="M19" s="9">
        <f t="shared" si="2"/>
        <v>48</v>
      </c>
      <c r="N19" s="9">
        <f t="shared" si="2"/>
        <v>48</v>
      </c>
      <c r="O19" s="9">
        <f t="shared" si="2"/>
        <v>48</v>
      </c>
      <c r="P19" s="9">
        <f t="shared" si="2"/>
        <v>48</v>
      </c>
      <c r="Q19" s="9">
        <f t="shared" si="2"/>
        <v>48</v>
      </c>
      <c r="R19" s="9">
        <f t="shared" si="2"/>
        <v>48</v>
      </c>
      <c r="S19" s="9">
        <f t="shared" si="2"/>
        <v>48</v>
      </c>
      <c r="T19" s="9">
        <f t="shared" si="2"/>
        <v>48</v>
      </c>
      <c r="U19" s="9">
        <f t="shared" si="2"/>
        <v>48</v>
      </c>
      <c r="V19" s="9">
        <f t="shared" si="2"/>
        <v>48</v>
      </c>
      <c r="W19" s="9">
        <f t="shared" si="2"/>
        <v>48</v>
      </c>
      <c r="X19" s="9">
        <f t="shared" si="2"/>
        <v>48</v>
      </c>
      <c r="Y19" s="9">
        <f t="shared" si="2"/>
        <v>48</v>
      </c>
      <c r="Z19" s="9">
        <f t="shared" si="2"/>
        <v>48</v>
      </c>
      <c r="AA19" s="9">
        <f t="shared" si="2"/>
        <v>48</v>
      </c>
      <c r="AB19" s="9">
        <f t="shared" si="2"/>
        <v>48</v>
      </c>
      <c r="AC19" s="9">
        <f t="shared" si="2"/>
        <v>48</v>
      </c>
      <c r="AD19" s="9">
        <f t="shared" si="2"/>
        <v>48</v>
      </c>
      <c r="AE19" s="9">
        <f t="shared" si="2"/>
        <v>48</v>
      </c>
      <c r="AF19" s="9">
        <f t="shared" si="2"/>
        <v>48</v>
      </c>
      <c r="AG19" s="9">
        <f t="shared" si="2"/>
        <v>48</v>
      </c>
      <c r="AH19" s="9">
        <f t="shared" si="2"/>
        <v>48</v>
      </c>
      <c r="AI19" s="9">
        <f t="shared" si="2"/>
        <v>48</v>
      </c>
      <c r="AJ19" s="9">
        <f t="shared" si="2"/>
        <v>48</v>
      </c>
      <c r="AK19" s="9">
        <f t="shared" si="2"/>
        <v>48</v>
      </c>
      <c r="AL19" s="9">
        <f t="shared" si="2"/>
        <v>48</v>
      </c>
      <c r="AM19" s="9">
        <f t="shared" si="2"/>
        <v>48</v>
      </c>
      <c r="AN19" s="9">
        <f t="shared" si="2"/>
        <v>48</v>
      </c>
      <c r="AO19" s="9">
        <f t="shared" si="2"/>
        <v>48</v>
      </c>
      <c r="AP19" s="9">
        <f t="shared" si="2"/>
        <v>48</v>
      </c>
      <c r="AQ19" s="9">
        <f t="shared" si="2"/>
        <v>48</v>
      </c>
      <c r="AR19" s="9">
        <f t="shared" si="2"/>
        <v>48</v>
      </c>
      <c r="AS19" s="9">
        <f t="shared" si="2"/>
        <v>48</v>
      </c>
      <c r="AT19" s="9">
        <f t="shared" si="2"/>
        <v>48</v>
      </c>
      <c r="AU19" s="9">
        <f t="shared" si="2"/>
        <v>48</v>
      </c>
      <c r="AV19" s="9">
        <f t="shared" si="2"/>
        <v>48</v>
      </c>
      <c r="AW19" s="9">
        <f t="shared" si="2"/>
        <v>48</v>
      </c>
      <c r="AX19" s="9">
        <f t="shared" si="2"/>
        <v>48</v>
      </c>
      <c r="AY19" s="9">
        <f t="shared" si="2"/>
        <v>48</v>
      </c>
      <c r="AZ19" s="9">
        <f t="shared" si="2"/>
        <v>48</v>
      </c>
      <c r="BA19" s="9">
        <f t="shared" si="2"/>
        <v>48</v>
      </c>
      <c r="BB19" s="9">
        <f t="shared" si="2"/>
        <v>48</v>
      </c>
      <c r="BC19" s="9">
        <f t="shared" si="2"/>
        <v>48</v>
      </c>
      <c r="BD19" s="9">
        <f t="shared" si="2"/>
        <v>48</v>
      </c>
      <c r="BE19" s="9">
        <f t="shared" si="2"/>
        <v>48</v>
      </c>
      <c r="BF19" s="9">
        <f t="shared" si="2"/>
        <v>48</v>
      </c>
      <c r="BG19" s="9">
        <f t="shared" si="2"/>
        <v>48</v>
      </c>
      <c r="BH19" s="9">
        <f t="shared" si="2"/>
        <v>48</v>
      </c>
      <c r="BI19" s="9">
        <f t="shared" si="2"/>
        <v>48</v>
      </c>
      <c r="BJ19" s="9">
        <f t="shared" si="2"/>
        <v>48</v>
      </c>
      <c r="BK19" s="9">
        <f t="shared" si="2"/>
        <v>48</v>
      </c>
      <c r="BL19" s="9">
        <f t="shared" si="2"/>
        <v>48</v>
      </c>
      <c r="BM19" s="9">
        <f t="shared" si="2"/>
        <v>48</v>
      </c>
      <c r="BN19" s="9">
        <f t="shared" si="2"/>
        <v>48</v>
      </c>
      <c r="BO19" s="9">
        <f t="shared" si="2"/>
        <v>48</v>
      </c>
      <c r="BP19" s="9">
        <f t="shared" si="2"/>
        <v>48</v>
      </c>
      <c r="BQ19" s="9">
        <f t="shared" si="2"/>
        <v>48</v>
      </c>
      <c r="BR19" s="9">
        <f t="shared" si="1"/>
        <v>48</v>
      </c>
    </row>
    <row r="20" spans="2:70" ht="20.25" thickTop="1" thickBot="1">
      <c r="B20" s="2">
        <v>3</v>
      </c>
      <c r="C20" s="3" t="s">
        <v>5</v>
      </c>
      <c r="D20" s="8">
        <v>72</v>
      </c>
      <c r="E20" s="9">
        <f>D20</f>
        <v>72</v>
      </c>
      <c r="F20" s="9">
        <f t="shared" ref="F20:BQ20" si="3">E20</f>
        <v>72</v>
      </c>
      <c r="G20" s="9">
        <f t="shared" si="3"/>
        <v>72</v>
      </c>
      <c r="H20" s="9">
        <f t="shared" si="3"/>
        <v>72</v>
      </c>
      <c r="I20" s="9">
        <f t="shared" si="3"/>
        <v>72</v>
      </c>
      <c r="J20" s="9">
        <f t="shared" si="3"/>
        <v>72</v>
      </c>
      <c r="K20" s="9">
        <f t="shared" si="3"/>
        <v>72</v>
      </c>
      <c r="L20" s="9">
        <f t="shared" si="3"/>
        <v>72</v>
      </c>
      <c r="M20" s="9">
        <f t="shared" si="3"/>
        <v>72</v>
      </c>
      <c r="N20" s="9">
        <f t="shared" si="3"/>
        <v>72</v>
      </c>
      <c r="O20" s="9">
        <f t="shared" si="3"/>
        <v>72</v>
      </c>
      <c r="P20" s="9">
        <f t="shared" si="3"/>
        <v>72</v>
      </c>
      <c r="Q20" s="9">
        <f t="shared" si="3"/>
        <v>72</v>
      </c>
      <c r="R20" s="9">
        <f t="shared" si="3"/>
        <v>72</v>
      </c>
      <c r="S20" s="9">
        <f t="shared" si="3"/>
        <v>72</v>
      </c>
      <c r="T20" s="9">
        <f t="shared" si="3"/>
        <v>72</v>
      </c>
      <c r="U20" s="9">
        <f t="shared" si="3"/>
        <v>72</v>
      </c>
      <c r="V20" s="9">
        <f t="shared" si="3"/>
        <v>72</v>
      </c>
      <c r="W20" s="9">
        <f t="shared" si="3"/>
        <v>72</v>
      </c>
      <c r="X20" s="9">
        <f t="shared" si="3"/>
        <v>72</v>
      </c>
      <c r="Y20" s="9">
        <f t="shared" si="3"/>
        <v>72</v>
      </c>
      <c r="Z20" s="9">
        <f t="shared" si="3"/>
        <v>72</v>
      </c>
      <c r="AA20" s="9">
        <f t="shared" si="3"/>
        <v>72</v>
      </c>
      <c r="AB20" s="9">
        <f t="shared" si="3"/>
        <v>72</v>
      </c>
      <c r="AC20" s="9">
        <f t="shared" si="3"/>
        <v>72</v>
      </c>
      <c r="AD20" s="9">
        <f t="shared" si="3"/>
        <v>72</v>
      </c>
      <c r="AE20" s="9">
        <f t="shared" si="3"/>
        <v>72</v>
      </c>
      <c r="AF20" s="9">
        <f t="shared" si="3"/>
        <v>72</v>
      </c>
      <c r="AG20" s="9">
        <f t="shared" si="3"/>
        <v>72</v>
      </c>
      <c r="AH20" s="9">
        <f t="shared" si="3"/>
        <v>72</v>
      </c>
      <c r="AI20" s="9">
        <f t="shared" si="3"/>
        <v>72</v>
      </c>
      <c r="AJ20" s="9">
        <f t="shared" si="3"/>
        <v>72</v>
      </c>
      <c r="AK20" s="9">
        <f t="shared" si="3"/>
        <v>72</v>
      </c>
      <c r="AL20" s="9">
        <f t="shared" si="3"/>
        <v>72</v>
      </c>
      <c r="AM20" s="9">
        <f t="shared" si="3"/>
        <v>72</v>
      </c>
      <c r="AN20" s="9">
        <f t="shared" si="3"/>
        <v>72</v>
      </c>
      <c r="AO20" s="9">
        <f t="shared" si="3"/>
        <v>72</v>
      </c>
      <c r="AP20" s="9">
        <f t="shared" si="3"/>
        <v>72</v>
      </c>
      <c r="AQ20" s="9">
        <f t="shared" si="3"/>
        <v>72</v>
      </c>
      <c r="AR20" s="9">
        <f t="shared" si="3"/>
        <v>72</v>
      </c>
      <c r="AS20" s="9">
        <f t="shared" si="3"/>
        <v>72</v>
      </c>
      <c r="AT20" s="9">
        <f t="shared" si="3"/>
        <v>72</v>
      </c>
      <c r="AU20" s="9">
        <f t="shared" si="3"/>
        <v>72</v>
      </c>
      <c r="AV20" s="9">
        <f t="shared" si="3"/>
        <v>72</v>
      </c>
      <c r="AW20" s="9">
        <f t="shared" si="3"/>
        <v>72</v>
      </c>
      <c r="AX20" s="9">
        <f t="shared" si="3"/>
        <v>72</v>
      </c>
      <c r="AY20" s="9">
        <f t="shared" si="3"/>
        <v>72</v>
      </c>
      <c r="AZ20" s="9">
        <f t="shared" si="3"/>
        <v>72</v>
      </c>
      <c r="BA20" s="9">
        <f t="shared" si="3"/>
        <v>72</v>
      </c>
      <c r="BB20" s="9">
        <f t="shared" si="3"/>
        <v>72</v>
      </c>
      <c r="BC20" s="9">
        <f t="shared" si="3"/>
        <v>72</v>
      </c>
      <c r="BD20" s="9">
        <f t="shared" si="3"/>
        <v>72</v>
      </c>
      <c r="BE20" s="9">
        <f t="shared" si="3"/>
        <v>72</v>
      </c>
      <c r="BF20" s="9">
        <f t="shared" si="3"/>
        <v>72</v>
      </c>
      <c r="BG20" s="9">
        <f t="shared" si="3"/>
        <v>72</v>
      </c>
      <c r="BH20" s="9">
        <f t="shared" si="3"/>
        <v>72</v>
      </c>
      <c r="BI20" s="9">
        <f t="shared" si="3"/>
        <v>72</v>
      </c>
      <c r="BJ20" s="9">
        <f t="shared" si="3"/>
        <v>72</v>
      </c>
      <c r="BK20" s="9">
        <f t="shared" si="3"/>
        <v>72</v>
      </c>
      <c r="BL20" s="9">
        <f t="shared" si="3"/>
        <v>72</v>
      </c>
      <c r="BM20" s="9">
        <f t="shared" si="3"/>
        <v>72</v>
      </c>
      <c r="BN20" s="9">
        <f t="shared" si="3"/>
        <v>72</v>
      </c>
      <c r="BO20" s="9">
        <f t="shared" si="3"/>
        <v>72</v>
      </c>
      <c r="BP20" s="9">
        <f t="shared" si="3"/>
        <v>72</v>
      </c>
      <c r="BQ20" s="9">
        <f t="shared" si="3"/>
        <v>72</v>
      </c>
      <c r="BR20" s="9">
        <f t="shared" si="1"/>
        <v>72</v>
      </c>
    </row>
    <row r="21" spans="2:70" ht="20.25" thickTop="1" thickBot="1">
      <c r="B21" s="2">
        <v>4</v>
      </c>
      <c r="C21" s="3" t="s">
        <v>6</v>
      </c>
      <c r="D21" s="8">
        <v>2</v>
      </c>
      <c r="E21" s="9">
        <f>D21</f>
        <v>2</v>
      </c>
      <c r="F21" s="9">
        <f>E21</f>
        <v>2</v>
      </c>
      <c r="G21" s="9">
        <f t="shared" ref="G21:BQ21" si="4">F21</f>
        <v>2</v>
      </c>
      <c r="H21" s="9">
        <f t="shared" si="4"/>
        <v>2</v>
      </c>
      <c r="I21" s="9">
        <f t="shared" si="4"/>
        <v>2</v>
      </c>
      <c r="J21" s="9">
        <f t="shared" si="4"/>
        <v>2</v>
      </c>
      <c r="K21" s="9">
        <f t="shared" si="4"/>
        <v>2</v>
      </c>
      <c r="L21" s="9">
        <f t="shared" si="4"/>
        <v>2</v>
      </c>
      <c r="M21" s="9">
        <f t="shared" si="4"/>
        <v>2</v>
      </c>
      <c r="N21" s="9">
        <f t="shared" si="4"/>
        <v>2</v>
      </c>
      <c r="O21" s="9">
        <f t="shared" si="4"/>
        <v>2</v>
      </c>
      <c r="P21" s="9">
        <f t="shared" si="4"/>
        <v>2</v>
      </c>
      <c r="Q21" s="9">
        <f t="shared" si="4"/>
        <v>2</v>
      </c>
      <c r="R21" s="9">
        <f t="shared" si="4"/>
        <v>2</v>
      </c>
      <c r="S21" s="9">
        <f t="shared" si="4"/>
        <v>2</v>
      </c>
      <c r="T21" s="9">
        <f t="shared" si="4"/>
        <v>2</v>
      </c>
      <c r="U21" s="9">
        <f t="shared" si="4"/>
        <v>2</v>
      </c>
      <c r="V21" s="9">
        <f t="shared" si="4"/>
        <v>2</v>
      </c>
      <c r="W21" s="9">
        <f t="shared" si="4"/>
        <v>2</v>
      </c>
      <c r="X21" s="9">
        <f t="shared" si="4"/>
        <v>2</v>
      </c>
      <c r="Y21" s="9">
        <f t="shared" si="4"/>
        <v>2</v>
      </c>
      <c r="Z21" s="9">
        <f t="shared" si="4"/>
        <v>2</v>
      </c>
      <c r="AA21" s="9">
        <f t="shared" si="4"/>
        <v>2</v>
      </c>
      <c r="AB21" s="9">
        <f t="shared" si="4"/>
        <v>2</v>
      </c>
      <c r="AC21" s="9">
        <f t="shared" si="4"/>
        <v>2</v>
      </c>
      <c r="AD21" s="9">
        <f t="shared" si="4"/>
        <v>2</v>
      </c>
      <c r="AE21" s="9">
        <f t="shared" si="4"/>
        <v>2</v>
      </c>
      <c r="AF21" s="9">
        <f t="shared" si="4"/>
        <v>2</v>
      </c>
      <c r="AG21" s="9">
        <f t="shared" si="4"/>
        <v>2</v>
      </c>
      <c r="AH21" s="9">
        <f t="shared" si="4"/>
        <v>2</v>
      </c>
      <c r="AI21" s="9">
        <f t="shared" si="4"/>
        <v>2</v>
      </c>
      <c r="AJ21" s="9">
        <f t="shared" si="4"/>
        <v>2</v>
      </c>
      <c r="AK21" s="9">
        <f t="shared" si="4"/>
        <v>2</v>
      </c>
      <c r="AL21" s="9">
        <f t="shared" si="4"/>
        <v>2</v>
      </c>
      <c r="AM21" s="9">
        <f t="shared" si="4"/>
        <v>2</v>
      </c>
      <c r="AN21" s="9">
        <f t="shared" si="4"/>
        <v>2</v>
      </c>
      <c r="AO21" s="9">
        <f t="shared" si="4"/>
        <v>2</v>
      </c>
      <c r="AP21" s="9">
        <f t="shared" si="4"/>
        <v>2</v>
      </c>
      <c r="AQ21" s="9">
        <f t="shared" si="4"/>
        <v>2</v>
      </c>
      <c r="AR21" s="9">
        <f t="shared" si="4"/>
        <v>2</v>
      </c>
      <c r="AS21" s="9">
        <f t="shared" si="4"/>
        <v>2</v>
      </c>
      <c r="AT21" s="9">
        <f t="shared" si="4"/>
        <v>2</v>
      </c>
      <c r="AU21" s="9">
        <f t="shared" si="4"/>
        <v>2</v>
      </c>
      <c r="AV21" s="9">
        <f t="shared" si="4"/>
        <v>2</v>
      </c>
      <c r="AW21" s="9">
        <f t="shared" si="4"/>
        <v>2</v>
      </c>
      <c r="AX21" s="9">
        <f t="shared" si="4"/>
        <v>2</v>
      </c>
      <c r="AY21" s="9">
        <f t="shared" si="4"/>
        <v>2</v>
      </c>
      <c r="AZ21" s="9">
        <f t="shared" si="4"/>
        <v>2</v>
      </c>
      <c r="BA21" s="9">
        <f t="shared" si="4"/>
        <v>2</v>
      </c>
      <c r="BB21" s="9">
        <f t="shared" si="4"/>
        <v>2</v>
      </c>
      <c r="BC21" s="9">
        <f t="shared" si="4"/>
        <v>2</v>
      </c>
      <c r="BD21" s="9">
        <f t="shared" si="4"/>
        <v>2</v>
      </c>
      <c r="BE21" s="9">
        <f t="shared" si="4"/>
        <v>2</v>
      </c>
      <c r="BF21" s="9">
        <f t="shared" si="4"/>
        <v>2</v>
      </c>
      <c r="BG21" s="9">
        <f t="shared" si="4"/>
        <v>2</v>
      </c>
      <c r="BH21" s="9">
        <f t="shared" si="4"/>
        <v>2</v>
      </c>
      <c r="BI21" s="9">
        <f t="shared" si="4"/>
        <v>2</v>
      </c>
      <c r="BJ21" s="9">
        <f t="shared" si="4"/>
        <v>2</v>
      </c>
      <c r="BK21" s="9">
        <f t="shared" si="4"/>
        <v>2</v>
      </c>
      <c r="BL21" s="9">
        <f t="shared" si="4"/>
        <v>2</v>
      </c>
      <c r="BM21" s="9">
        <f t="shared" si="4"/>
        <v>2</v>
      </c>
      <c r="BN21" s="9">
        <f t="shared" si="4"/>
        <v>2</v>
      </c>
      <c r="BO21" s="9">
        <f t="shared" si="4"/>
        <v>2</v>
      </c>
      <c r="BP21" s="9">
        <f t="shared" si="4"/>
        <v>2</v>
      </c>
      <c r="BQ21" s="9">
        <f t="shared" si="4"/>
        <v>2</v>
      </c>
      <c r="BR21" s="9">
        <f t="shared" si="1"/>
        <v>2</v>
      </c>
    </row>
    <row r="22" spans="2:70" ht="20.25" thickTop="1" thickBot="1">
      <c r="B22" s="2">
        <v>5</v>
      </c>
      <c r="C22" s="3" t="s">
        <v>7</v>
      </c>
      <c r="D22" s="8">
        <v>0</v>
      </c>
      <c r="E22" s="9">
        <f t="shared" ref="E22" si="5">D22+D21</f>
        <v>2</v>
      </c>
      <c r="F22" s="9">
        <f t="shared" ref="F22" si="6">E22+E21</f>
        <v>4</v>
      </c>
      <c r="G22" s="9">
        <f t="shared" ref="G22" si="7">F22+F21</f>
        <v>6</v>
      </c>
      <c r="H22" s="9">
        <f t="shared" ref="H22" si="8">G22+G21</f>
        <v>8</v>
      </c>
      <c r="I22" s="9">
        <f t="shared" ref="I22" si="9">H22+H21</f>
        <v>10</v>
      </c>
      <c r="J22" s="9">
        <f t="shared" ref="J22" si="10">I22+I21</f>
        <v>12</v>
      </c>
      <c r="K22" s="9">
        <f t="shared" ref="K22" si="11">J22+J21</f>
        <v>14</v>
      </c>
      <c r="L22" s="9">
        <f t="shared" ref="L22" si="12">K22+K21</f>
        <v>16</v>
      </c>
      <c r="M22" s="9">
        <f t="shared" ref="M22" si="13">L22+L21</f>
        <v>18</v>
      </c>
      <c r="N22" s="9">
        <f t="shared" ref="N22" si="14">M22+M21</f>
        <v>20</v>
      </c>
      <c r="O22" s="9">
        <f t="shared" ref="O22" si="15">N22+N21</f>
        <v>22</v>
      </c>
      <c r="P22" s="9">
        <f t="shared" ref="P22" si="16">O22+O21</f>
        <v>24</v>
      </c>
      <c r="Q22" s="9">
        <f t="shared" ref="Q22" si="17">P22+P21</f>
        <v>26</v>
      </c>
      <c r="R22" s="9">
        <f t="shared" ref="R22" si="18">Q22+Q21</f>
        <v>28</v>
      </c>
      <c r="S22" s="9">
        <f t="shared" ref="S22" si="19">R22+R21</f>
        <v>30</v>
      </c>
      <c r="T22" s="9">
        <f t="shared" ref="T22" si="20">S22+S21</f>
        <v>32</v>
      </c>
      <c r="U22" s="9">
        <f t="shared" ref="U22" si="21">T22+T21</f>
        <v>34</v>
      </c>
      <c r="V22" s="9">
        <f t="shared" ref="V22" si="22">U22+U21</f>
        <v>36</v>
      </c>
      <c r="W22" s="9">
        <f t="shared" ref="W22" si="23">V22+V21</f>
        <v>38</v>
      </c>
      <c r="X22" s="9">
        <f t="shared" ref="X22" si="24">W22+W21</f>
        <v>40</v>
      </c>
      <c r="Y22" s="9">
        <f t="shared" ref="Y22" si="25">X22+X21</f>
        <v>42</v>
      </c>
      <c r="Z22" s="9">
        <f t="shared" ref="Z22" si="26">Y22+Y21</f>
        <v>44</v>
      </c>
      <c r="AA22" s="9">
        <f t="shared" ref="AA22" si="27">Z22+Z21</f>
        <v>46</v>
      </c>
      <c r="AB22" s="9">
        <f t="shared" ref="AB22" si="28">AA22+AA21</f>
        <v>48</v>
      </c>
      <c r="AC22" s="9">
        <f t="shared" ref="AC22" si="29">AB22+AB21</f>
        <v>50</v>
      </c>
      <c r="AD22" s="9">
        <f t="shared" ref="AD22" si="30">AC22+AC21</f>
        <v>52</v>
      </c>
      <c r="AE22" s="9">
        <f t="shared" ref="AE22" si="31">AD22+AD21</f>
        <v>54</v>
      </c>
      <c r="AF22" s="9">
        <f t="shared" ref="AF22" si="32">AE22+AE21</f>
        <v>56</v>
      </c>
      <c r="AG22" s="9">
        <f t="shared" ref="AG22" si="33">AF22+AF21</f>
        <v>58</v>
      </c>
      <c r="AH22" s="9">
        <f t="shared" ref="AH22" si="34">AG22+AG21</f>
        <v>60</v>
      </c>
      <c r="AI22" s="9">
        <f t="shared" ref="AI22" si="35">AH22+AH21</f>
        <v>62</v>
      </c>
      <c r="AJ22" s="9">
        <f t="shared" ref="AJ22" si="36">AI22+AI21</f>
        <v>64</v>
      </c>
      <c r="AK22" s="9">
        <f t="shared" ref="AK22" si="37">AJ22+AJ21</f>
        <v>66</v>
      </c>
      <c r="AL22" s="9">
        <f t="shared" ref="AL22" si="38">AK22+AK21</f>
        <v>68</v>
      </c>
      <c r="AM22" s="9">
        <f t="shared" ref="AM22" si="39">AL22+AL21</f>
        <v>70</v>
      </c>
      <c r="AN22" s="9">
        <f t="shared" ref="AN22" si="40">AM22+AM21</f>
        <v>72</v>
      </c>
      <c r="AO22" s="9">
        <f t="shared" ref="AO22" si="41">AN22+AN21</f>
        <v>74</v>
      </c>
      <c r="AP22" s="9">
        <f t="shared" ref="AP22" si="42">AO22+AO21</f>
        <v>76</v>
      </c>
      <c r="AQ22" s="9">
        <f t="shared" ref="AQ22" si="43">AP22+AP21</f>
        <v>78</v>
      </c>
      <c r="AR22" s="9">
        <f t="shared" ref="AR22" si="44">AQ22+AQ21</f>
        <v>80</v>
      </c>
      <c r="AS22" s="9">
        <f t="shared" ref="AS22" si="45">AR22+AR21</f>
        <v>82</v>
      </c>
      <c r="AT22" s="9">
        <f t="shared" ref="AT22" si="46">AS22+AS21</f>
        <v>84</v>
      </c>
      <c r="AU22" s="9">
        <f t="shared" ref="AU22" si="47">AT22+AT21</f>
        <v>86</v>
      </c>
      <c r="AV22" s="9">
        <f t="shared" ref="AV22" si="48">AU22+AU21</f>
        <v>88</v>
      </c>
      <c r="AW22" s="9">
        <f t="shared" ref="AW22" si="49">AV22+AV21</f>
        <v>90</v>
      </c>
      <c r="AX22" s="9">
        <f t="shared" ref="AX22" si="50">AW22+AW21</f>
        <v>92</v>
      </c>
      <c r="AY22" s="9">
        <f t="shared" ref="AY22" si="51">AX22+AX21</f>
        <v>94</v>
      </c>
      <c r="AZ22" s="9">
        <f t="shared" ref="AZ22" si="52">AY22+AY21</f>
        <v>96</v>
      </c>
      <c r="BA22" s="9">
        <f t="shared" ref="BA22" si="53">AZ22+AZ21</f>
        <v>98</v>
      </c>
      <c r="BB22" s="9">
        <f t="shared" ref="BB22" si="54">BA22+BA21</f>
        <v>100</v>
      </c>
      <c r="BC22" s="9">
        <f t="shared" ref="BC22" si="55">BB22+BB21</f>
        <v>102</v>
      </c>
      <c r="BD22" s="9">
        <f t="shared" ref="BD22" si="56">BC22+BC21</f>
        <v>104</v>
      </c>
      <c r="BE22" s="9">
        <f t="shared" ref="BE22" si="57">BD22+BD21</f>
        <v>106</v>
      </c>
      <c r="BF22" s="9">
        <f t="shared" ref="BF22" si="58">BE22+BE21</f>
        <v>108</v>
      </c>
      <c r="BG22" s="9">
        <f t="shared" ref="BG22" si="59">BF22+BF21</f>
        <v>110</v>
      </c>
      <c r="BH22" s="9">
        <f t="shared" ref="BH22" si="60">BG22+BG21</f>
        <v>112</v>
      </c>
      <c r="BI22" s="9">
        <f t="shared" ref="BI22" si="61">BH22+BH21</f>
        <v>114</v>
      </c>
      <c r="BJ22" s="9">
        <f t="shared" ref="BJ22" si="62">BI22+BI21</f>
        <v>116</v>
      </c>
      <c r="BK22" s="9">
        <f t="shared" ref="BK22" si="63">BJ22+BJ21</f>
        <v>118</v>
      </c>
      <c r="BL22" s="9">
        <f t="shared" ref="BL22" si="64">BK22+BK21</f>
        <v>120</v>
      </c>
      <c r="BM22" s="9">
        <f t="shared" ref="BM22" si="65">BL22+BL21</f>
        <v>122</v>
      </c>
      <c r="BN22" s="9">
        <f t="shared" ref="BN22" si="66">BM22+BM21</f>
        <v>124</v>
      </c>
      <c r="BO22" s="9">
        <f t="shared" ref="BO22" si="67">BN22+BN21</f>
        <v>126</v>
      </c>
      <c r="BP22" s="9">
        <f t="shared" ref="BP22" si="68">BO22+BO21</f>
        <v>128</v>
      </c>
      <c r="BQ22" s="9">
        <f t="shared" ref="BQ22" si="69">BP22+BP21</f>
        <v>130</v>
      </c>
      <c r="BR22" s="9">
        <f t="shared" ref="BR22" si="70">BQ22+BQ21</f>
        <v>132</v>
      </c>
    </row>
    <row r="23" spans="2:70" ht="20.25" thickTop="1" thickBot="1">
      <c r="B23" s="2">
        <v>6</v>
      </c>
      <c r="C23" s="3" t="s">
        <v>8</v>
      </c>
      <c r="D23" s="8">
        <f t="shared" ref="D23:E23" si="71">IF(D22&lt;(D19+1),D18/D19*D22,D18-D18/D20*(D22-D19))</f>
        <v>0</v>
      </c>
      <c r="E23" s="9">
        <f t="shared" si="71"/>
        <v>5</v>
      </c>
      <c r="F23" s="9">
        <f t="shared" ref="F23:BQ23" si="72">IF(F22&lt;(F19+1),F18/F19*F22,F18-F18/F20*(F22-F19))</f>
        <v>10</v>
      </c>
      <c r="G23" s="9">
        <f t="shared" si="72"/>
        <v>15</v>
      </c>
      <c r="H23" s="9">
        <f t="shared" si="72"/>
        <v>20</v>
      </c>
      <c r="I23" s="9">
        <f t="shared" si="72"/>
        <v>25</v>
      </c>
      <c r="J23" s="9">
        <f t="shared" si="72"/>
        <v>30</v>
      </c>
      <c r="K23" s="9">
        <f t="shared" si="72"/>
        <v>35</v>
      </c>
      <c r="L23" s="9">
        <f t="shared" si="72"/>
        <v>40</v>
      </c>
      <c r="M23" s="9">
        <f t="shared" si="72"/>
        <v>45</v>
      </c>
      <c r="N23" s="9">
        <f t="shared" si="72"/>
        <v>50</v>
      </c>
      <c r="O23" s="9">
        <f t="shared" si="72"/>
        <v>55</v>
      </c>
      <c r="P23" s="9">
        <f t="shared" si="72"/>
        <v>60</v>
      </c>
      <c r="Q23" s="9">
        <f t="shared" si="72"/>
        <v>65</v>
      </c>
      <c r="R23" s="9">
        <f t="shared" si="72"/>
        <v>70</v>
      </c>
      <c r="S23" s="9">
        <f t="shared" si="72"/>
        <v>75</v>
      </c>
      <c r="T23" s="9">
        <f t="shared" si="72"/>
        <v>80</v>
      </c>
      <c r="U23" s="9">
        <f t="shared" si="72"/>
        <v>85</v>
      </c>
      <c r="V23" s="9">
        <f t="shared" si="72"/>
        <v>90</v>
      </c>
      <c r="W23" s="9">
        <f t="shared" si="72"/>
        <v>95</v>
      </c>
      <c r="X23" s="9">
        <f t="shared" si="72"/>
        <v>100</v>
      </c>
      <c r="Y23" s="9">
        <f t="shared" si="72"/>
        <v>105</v>
      </c>
      <c r="Z23" s="9">
        <f t="shared" si="72"/>
        <v>110</v>
      </c>
      <c r="AA23" s="9">
        <f t="shared" si="72"/>
        <v>115</v>
      </c>
      <c r="AB23" s="9">
        <f t="shared" si="72"/>
        <v>120</v>
      </c>
      <c r="AC23" s="9">
        <f t="shared" si="72"/>
        <v>116.66666666666667</v>
      </c>
      <c r="AD23" s="9">
        <f t="shared" si="72"/>
        <v>113.33333333333333</v>
      </c>
      <c r="AE23" s="9">
        <f t="shared" si="72"/>
        <v>110</v>
      </c>
      <c r="AF23" s="9">
        <f t="shared" si="72"/>
        <v>106.66666666666667</v>
      </c>
      <c r="AG23" s="9">
        <f t="shared" si="72"/>
        <v>103.33333333333333</v>
      </c>
      <c r="AH23" s="9">
        <f t="shared" si="72"/>
        <v>100</v>
      </c>
      <c r="AI23" s="9">
        <f t="shared" si="72"/>
        <v>96.666666666666657</v>
      </c>
      <c r="AJ23" s="9">
        <f t="shared" si="72"/>
        <v>93.333333333333329</v>
      </c>
      <c r="AK23" s="9">
        <f t="shared" si="72"/>
        <v>90</v>
      </c>
      <c r="AL23" s="9">
        <f t="shared" si="72"/>
        <v>86.666666666666657</v>
      </c>
      <c r="AM23" s="9">
        <f t="shared" si="72"/>
        <v>83.333333333333329</v>
      </c>
      <c r="AN23" s="9">
        <f t="shared" si="72"/>
        <v>80</v>
      </c>
      <c r="AO23" s="9">
        <f t="shared" si="72"/>
        <v>76.666666666666657</v>
      </c>
      <c r="AP23" s="9">
        <f t="shared" si="72"/>
        <v>73.333333333333329</v>
      </c>
      <c r="AQ23" s="9">
        <f t="shared" si="72"/>
        <v>70</v>
      </c>
      <c r="AR23" s="9">
        <f t="shared" si="72"/>
        <v>66.666666666666657</v>
      </c>
      <c r="AS23" s="9">
        <f t="shared" si="72"/>
        <v>63.333333333333329</v>
      </c>
      <c r="AT23" s="9">
        <f t="shared" si="72"/>
        <v>60</v>
      </c>
      <c r="AU23" s="9">
        <f t="shared" si="72"/>
        <v>56.666666666666664</v>
      </c>
      <c r="AV23" s="9">
        <f t="shared" si="72"/>
        <v>53.333333333333329</v>
      </c>
      <c r="AW23" s="9">
        <f t="shared" si="72"/>
        <v>50</v>
      </c>
      <c r="AX23" s="9">
        <f t="shared" si="72"/>
        <v>46.666666666666657</v>
      </c>
      <c r="AY23" s="9">
        <f t="shared" si="72"/>
        <v>43.333333333333329</v>
      </c>
      <c r="AZ23" s="9">
        <f t="shared" si="72"/>
        <v>40</v>
      </c>
      <c r="BA23" s="9">
        <f t="shared" si="72"/>
        <v>36.666666666666657</v>
      </c>
      <c r="BB23" s="9">
        <f t="shared" si="72"/>
        <v>33.333333333333329</v>
      </c>
      <c r="BC23" s="9">
        <f t="shared" si="72"/>
        <v>30</v>
      </c>
      <c r="BD23" s="9">
        <f t="shared" si="72"/>
        <v>26.666666666666657</v>
      </c>
      <c r="BE23" s="9">
        <f t="shared" si="72"/>
        <v>23.333333333333329</v>
      </c>
      <c r="BF23" s="9">
        <f t="shared" si="72"/>
        <v>20</v>
      </c>
      <c r="BG23" s="9">
        <f t="shared" si="72"/>
        <v>16.666666666666657</v>
      </c>
      <c r="BH23" s="9">
        <f t="shared" si="72"/>
        <v>13.333333333333329</v>
      </c>
      <c r="BI23" s="9">
        <f t="shared" si="72"/>
        <v>10</v>
      </c>
      <c r="BJ23" s="9">
        <f t="shared" si="72"/>
        <v>6.6666666666666572</v>
      </c>
      <c r="BK23" s="9">
        <f t="shared" si="72"/>
        <v>3.3333333333333286</v>
      </c>
      <c r="BL23" s="9">
        <f t="shared" si="72"/>
        <v>0</v>
      </c>
      <c r="BM23" s="9">
        <f t="shared" si="72"/>
        <v>-3.3333333333333428</v>
      </c>
      <c r="BN23" s="9">
        <f t="shared" si="72"/>
        <v>-6.6666666666666714</v>
      </c>
      <c r="BO23" s="9">
        <f t="shared" si="72"/>
        <v>-10</v>
      </c>
      <c r="BP23" s="9">
        <f t="shared" si="72"/>
        <v>-13.333333333333343</v>
      </c>
      <c r="BQ23" s="9">
        <f t="shared" si="72"/>
        <v>-16.666666666666686</v>
      </c>
      <c r="BR23" s="9">
        <f t="shared" ref="BR23" si="73">IF(BR22&lt;(BR19+1),BR18/BR19*BR22,BR18-BR18/BR20*(BR22-BR19))</f>
        <v>-20</v>
      </c>
    </row>
    <row r="24" spans="2:70" ht="20.25" thickTop="1" thickBot="1">
      <c r="B24" s="2">
        <v>7</v>
      </c>
      <c r="C24" s="3" t="s">
        <v>9</v>
      </c>
      <c r="D24" s="8">
        <f t="shared" ref="D24:E24" si="74">IF(E22&lt;(E19+0.5),E18/E19*E22,E18-E18/E20*(E22-E19))</f>
        <v>5</v>
      </c>
      <c r="E24" s="9">
        <f t="shared" si="74"/>
        <v>10</v>
      </c>
      <c r="F24" s="9">
        <f t="shared" ref="F24" si="75">IF(G22&lt;(G19+0.5),G18/G19*G22,G18-G18/G20*(G22-G19))</f>
        <v>15</v>
      </c>
      <c r="G24" s="9">
        <f>IF(H22&lt;(H19+0.5),H18/H19*H22,H18-H18/H20*(H22-H19))</f>
        <v>20</v>
      </c>
      <c r="H24" s="9">
        <f t="shared" ref="H24" si="76">IF(I22&lt;(I19+0.5),I18/I19*I22,I18-I18/I20*(I22-I19))</f>
        <v>25</v>
      </c>
      <c r="I24" s="9">
        <f t="shared" ref="I24" si="77">IF(J22&lt;(J19+0.5),J18/J19*J22,J18-J18/J20*(J22-J19))</f>
        <v>30</v>
      </c>
      <c r="J24" s="9">
        <f t="shared" ref="J24" si="78">IF(K22&lt;(K19+0.5),K18/K19*K22,K18-K18/K20*(K22-K19))</f>
        <v>35</v>
      </c>
      <c r="K24" s="9">
        <f t="shared" ref="K24" si="79">IF(L22&lt;(L19+0.5),L18/L19*L22,L18-L18/L20*(L22-L19))</f>
        <v>40</v>
      </c>
      <c r="L24" s="9">
        <f t="shared" ref="L24" si="80">IF(M22&lt;(M19+0.5),M18/M19*M22,M18-M18/M20*(M22-M19))</f>
        <v>45</v>
      </c>
      <c r="M24" s="9">
        <f t="shared" ref="M24" si="81">IF(N22&lt;(N19+0.5),N18/N19*N22,N18-N18/N20*(N22-N19))</f>
        <v>50</v>
      </c>
      <c r="N24" s="9">
        <f t="shared" ref="N24" si="82">IF(O22&lt;(O19+0.5),O18/O19*O22,O18-O18/O20*(O22-O19))</f>
        <v>55</v>
      </c>
      <c r="O24" s="9">
        <f t="shared" ref="O24" si="83">IF(P22&lt;(P19+0.5),P18/P19*P22,P18-P18/P20*(P22-P19))</f>
        <v>60</v>
      </c>
      <c r="P24" s="9">
        <f t="shared" ref="P24" si="84">IF(Q22&lt;(Q19+0.5),Q18/Q19*Q22,Q18-Q18/Q20*(Q22-Q19))</f>
        <v>65</v>
      </c>
      <c r="Q24" s="9">
        <f t="shared" ref="Q24" si="85">IF(R22&lt;(R19+0.5),R18/R19*R22,R18-R18/R20*(R22-R19))</f>
        <v>70</v>
      </c>
      <c r="R24" s="9">
        <f t="shared" ref="R24" si="86">IF(S22&lt;(S19+0.5),S18/S19*S22,S18-S18/S20*(S22-S19))</f>
        <v>75</v>
      </c>
      <c r="S24" s="9">
        <f t="shared" ref="S24" si="87">IF(T22&lt;(T19+0.5),T18/T19*T22,T18-T18/T20*(T22-T19))</f>
        <v>80</v>
      </c>
      <c r="T24" s="9">
        <f t="shared" ref="T24" si="88">IF(U22&lt;(U19+0.5),U18/U19*U22,U18-U18/U20*(U22-U19))</f>
        <v>85</v>
      </c>
      <c r="U24" s="9">
        <f t="shared" ref="U24" si="89">IF(V22&lt;(V19+0.5),V18/V19*V22,V18-V18/V20*(V22-V19))</f>
        <v>90</v>
      </c>
      <c r="V24" s="9">
        <f t="shared" ref="V24" si="90">IF(W22&lt;(W19+0.5),W18/W19*W22,W18-W18/W20*(W22-W19))</f>
        <v>95</v>
      </c>
      <c r="W24" s="9">
        <f t="shared" ref="W24" si="91">IF(X22&lt;(X19+0.5),X18/X19*X22,X18-X18/X20*(X22-X19))</f>
        <v>100</v>
      </c>
      <c r="X24" s="9">
        <f t="shared" ref="X24" si="92">IF(Y22&lt;(Y19+0.5),Y18/Y19*Y22,Y18-Y18/Y20*(Y22-Y19))</f>
        <v>105</v>
      </c>
      <c r="Y24" s="9">
        <f t="shared" ref="Y24" si="93">IF(Z22&lt;(Z19+0.5),Z18/Z19*Z22,Z18-Z18/Z20*(Z22-Z19))</f>
        <v>110</v>
      </c>
      <c r="Z24" s="9">
        <f t="shared" ref="Z24" si="94">IF(AA22&lt;(AA19+0.5),AA18/AA19*AA22,AA18-AA18/AA20*(AA22-AA19))</f>
        <v>115</v>
      </c>
      <c r="AA24" s="9">
        <f t="shared" ref="AA24" si="95">IF(AB22&lt;(AB19+0.5),AB18/AB19*AB22,AB18-AB18/AB20*(AB22-AB19))</f>
        <v>120</v>
      </c>
      <c r="AB24" s="9">
        <f t="shared" ref="AB24" si="96">IF(AC22&lt;(AC19+0.5),AC18/AC19*AC22,AC18-AC18/AC20*(AC22-AC19))</f>
        <v>116.66666666666667</v>
      </c>
      <c r="AC24" s="9">
        <f t="shared" ref="AC24" si="97">IF(AD22&lt;(AD19+0.5),AD18/AD19*AD22,AD18-AD18/AD20*(AD22-AD19))</f>
        <v>113.33333333333333</v>
      </c>
      <c r="AD24" s="9">
        <f t="shared" ref="AD24" si="98">IF(AE22&lt;(AE19+0.5),AE18/AE19*AE22,AE18-AE18/AE20*(AE22-AE19))</f>
        <v>110</v>
      </c>
      <c r="AE24" s="9">
        <f t="shared" ref="AE24" si="99">IF(AF22&lt;(AF19+0.5),AF18/AF19*AF22,AF18-AF18/AF20*(AF22-AF19))</f>
        <v>106.66666666666667</v>
      </c>
      <c r="AF24" s="9">
        <f t="shared" ref="AF24" si="100">IF(AG22&lt;(AG19+0.5),AG18/AG19*AG22,AG18-AG18/AG20*(AG22-AG19))</f>
        <v>103.33333333333333</v>
      </c>
      <c r="AG24" s="9">
        <f t="shared" ref="AG24" si="101">IF(AH22&lt;(AH19+0.5),AH18/AH19*AH22,AH18-AH18/AH20*(AH22-AH19))</f>
        <v>100</v>
      </c>
      <c r="AH24" s="9">
        <f t="shared" ref="AH24" si="102">IF(AI22&lt;(AI19+0.5),AI18/AI19*AI22,AI18-AI18/AI20*(AI22-AI19))</f>
        <v>96.666666666666657</v>
      </c>
      <c r="AI24" s="9">
        <f t="shared" ref="AI24" si="103">IF(AJ22&lt;(AJ19+0.5),AJ18/AJ19*AJ22,AJ18-AJ18/AJ20*(AJ22-AJ19))</f>
        <v>93.333333333333329</v>
      </c>
      <c r="AJ24" s="9">
        <f t="shared" ref="AJ24" si="104">IF(AK22&lt;(AK19+0.5),AK18/AK19*AK22,AK18-AK18/AK20*(AK22-AK19))</f>
        <v>90</v>
      </c>
      <c r="AK24" s="9">
        <f t="shared" ref="AK24" si="105">IF(AL22&lt;(AL19+0.5),AL18/AL19*AL22,AL18-AL18/AL20*(AL22-AL19))</f>
        <v>86.666666666666657</v>
      </c>
      <c r="AL24" s="9">
        <f t="shared" ref="AL24" si="106">IF(AM22&lt;(AM19+0.5),AM18/AM19*AM22,AM18-AM18/AM20*(AM22-AM19))</f>
        <v>83.333333333333329</v>
      </c>
      <c r="AM24" s="9">
        <f t="shared" ref="AM24" si="107">IF(AN22&lt;(AN19+0.5),AN18/AN19*AN22,AN18-AN18/AN20*(AN22-AN19))</f>
        <v>80</v>
      </c>
      <c r="AN24" s="9">
        <f t="shared" ref="AN24" si="108">IF(AO22&lt;(AO19+0.5),AO18/AO19*AO22,AO18-AO18/AO20*(AO22-AO19))</f>
        <v>76.666666666666657</v>
      </c>
      <c r="AO24" s="9">
        <f t="shared" ref="AO24" si="109">IF(AP22&lt;(AP19+0.5),AP18/AP19*AP22,AP18-AP18/AP20*(AP22-AP19))</f>
        <v>73.333333333333329</v>
      </c>
      <c r="AP24" s="9">
        <f t="shared" ref="AP24" si="110">IF(AQ22&lt;(AQ19+0.5),AQ18/AQ19*AQ22,AQ18-AQ18/AQ20*(AQ22-AQ19))</f>
        <v>70</v>
      </c>
      <c r="AQ24" s="9">
        <f t="shared" ref="AQ24" si="111">IF(AR22&lt;(AR19+0.5),AR18/AR19*AR22,AR18-AR18/AR20*(AR22-AR19))</f>
        <v>66.666666666666657</v>
      </c>
      <c r="AR24" s="9">
        <f t="shared" ref="AR24" si="112">IF(AS22&lt;(AS19+0.5),AS18/AS19*AS22,AS18-AS18/AS20*(AS22-AS19))</f>
        <v>63.333333333333329</v>
      </c>
      <c r="AS24" s="9">
        <f t="shared" ref="AS24" si="113">IF(AT22&lt;(AT19+0.5),AT18/AT19*AT22,AT18-AT18/AT20*(AT22-AT19))</f>
        <v>60</v>
      </c>
      <c r="AT24" s="9">
        <f t="shared" ref="AT24" si="114">IF(AU22&lt;(AU19+0.5),AU18/AU19*AU22,AU18-AU18/AU20*(AU22-AU19))</f>
        <v>56.666666666666664</v>
      </c>
      <c r="AU24" s="9">
        <f t="shared" ref="AU24" si="115">IF(AV22&lt;(AV19+0.5),AV18/AV19*AV22,AV18-AV18/AV20*(AV22-AV19))</f>
        <v>53.333333333333329</v>
      </c>
      <c r="AV24" s="9">
        <f t="shared" ref="AV24" si="116">IF(AW22&lt;(AW19+0.5),AW18/AW19*AW22,AW18-AW18/AW20*(AW22-AW19))</f>
        <v>50</v>
      </c>
      <c r="AW24" s="9">
        <f t="shared" ref="AW24" si="117">IF(AX22&lt;(AX19+0.5),AX18/AX19*AX22,AX18-AX18/AX20*(AX22-AX19))</f>
        <v>46.666666666666657</v>
      </c>
      <c r="AX24" s="9">
        <f t="shared" ref="AX24" si="118">IF(AY22&lt;(AY19+0.5),AY18/AY19*AY22,AY18-AY18/AY20*(AY22-AY19))</f>
        <v>43.333333333333329</v>
      </c>
      <c r="AY24" s="9">
        <f t="shared" ref="AY24" si="119">IF(AZ22&lt;(AZ19+0.5),AZ18/AZ19*AZ22,AZ18-AZ18/AZ20*(AZ22-AZ19))</f>
        <v>40</v>
      </c>
      <c r="AZ24" s="9">
        <f t="shared" ref="AZ24" si="120">IF(BA22&lt;(BA19+0.5),BA18/BA19*BA22,BA18-BA18/BA20*(BA22-BA19))</f>
        <v>36.666666666666657</v>
      </c>
      <c r="BA24" s="9">
        <f t="shared" ref="BA24" si="121">IF(BB22&lt;(BB19+0.5),BB18/BB19*BB22,BB18-BB18/BB20*(BB22-BB19))</f>
        <v>33.333333333333329</v>
      </c>
      <c r="BB24" s="9">
        <f t="shared" ref="BB24" si="122">IF(BC22&lt;(BC19+0.5),BC18/BC19*BC22,BC18-BC18/BC20*(BC22-BC19))</f>
        <v>30</v>
      </c>
      <c r="BC24" s="9">
        <f t="shared" ref="BC24" si="123">IF(BD22&lt;(BD19+0.5),BD18/BD19*BD22,BD18-BD18/BD20*(BD22-BD19))</f>
        <v>26.666666666666657</v>
      </c>
      <c r="BD24" s="9">
        <f t="shared" ref="BD24" si="124">IF(BE22&lt;(BE19+0.5),BE18/BE19*BE22,BE18-BE18/BE20*(BE22-BE19))</f>
        <v>23.333333333333329</v>
      </c>
      <c r="BE24" s="9">
        <f t="shared" ref="BE24" si="125">IF(BF22&lt;(BF19+0.5),BF18/BF19*BF22,BF18-BF18/BF20*(BF22-BF19))</f>
        <v>20</v>
      </c>
      <c r="BF24" s="9">
        <f t="shared" ref="BF24" si="126">IF(BG22&lt;(BG19+0.5),BG18/BG19*BG22,BG18-BG18/BG20*(BG22-BG19))</f>
        <v>16.666666666666657</v>
      </c>
      <c r="BG24" s="9">
        <f t="shared" ref="BG24" si="127">IF(BH22&lt;(BH19+0.5),BH18/BH19*BH22,BH18-BH18/BH20*(BH22-BH19))</f>
        <v>13.333333333333329</v>
      </c>
      <c r="BH24" s="9">
        <f t="shared" ref="BH24" si="128">IF(BI22&lt;(BI19+0.5),BI18/BI19*BI22,BI18-BI18/BI20*(BI22-BI19))</f>
        <v>10</v>
      </c>
      <c r="BI24" s="9">
        <f t="shared" ref="BI24" si="129">IF(BJ22&lt;(BJ19+0.5),BJ18/BJ19*BJ22,BJ18-BJ18/BJ20*(BJ22-BJ19))</f>
        <v>6.6666666666666572</v>
      </c>
      <c r="BJ24" s="9">
        <f t="shared" ref="BJ24" si="130">IF(BK22&lt;(BK19+0.5),BK18/BK19*BK22,BK18-BK18/BK20*(BK22-BK19))</f>
        <v>3.3333333333333286</v>
      </c>
      <c r="BK24" s="9">
        <f t="shared" ref="BK24" si="131">IF(BL22&lt;(BL19+0.5),BL18/BL19*BL22,BL18-BL18/BL20*(BL22-BL19))</f>
        <v>0</v>
      </c>
      <c r="BL24" s="9">
        <f t="shared" ref="BL24" si="132">IF(BM22&lt;(BM19+0.5),BM18/BM19*BM22,BM18-BM18/BM20*(BM22-BM19))</f>
        <v>-3.3333333333333428</v>
      </c>
      <c r="BM24" s="9">
        <f t="shared" ref="BM24" si="133">IF(BN22&lt;(BN19+0.5),BN18/BN19*BN22,BN18-BN18/BN20*(BN22-BN19))</f>
        <v>-6.6666666666666714</v>
      </c>
      <c r="BN24" s="9">
        <f t="shared" ref="BN24" si="134">IF(BO22&lt;(BO19+0.5),BO18/BO19*BO22,BO18-BO18/BO20*(BO22-BO19))</f>
        <v>-10</v>
      </c>
      <c r="BO24" s="9">
        <f t="shared" ref="BO24" si="135">IF(BP22&lt;(BP19+0.5),BP18/BP19*BP22,BP18-BP18/BP20*(BP22-BP19))</f>
        <v>-13.333333333333343</v>
      </c>
      <c r="BP24" s="9">
        <f t="shared" ref="BP24" si="136">IF(BQ22&lt;(BQ19+0.5),BQ18/BQ19*BQ22,BQ18-BQ18/BQ20*(BQ22-BQ19))</f>
        <v>-16.666666666666686</v>
      </c>
      <c r="BQ24" s="9">
        <f t="shared" ref="BQ24" si="137">IF(BR22&lt;(BR19+0.5),BR18/BR19*BR22,BR18-BR18/BR20*(BR22-BR19))</f>
        <v>-20</v>
      </c>
      <c r="BR24" s="9" t="e">
        <f>IF(BS22&lt;(BS19+0.5),BS18/BS19*BS22,BS18-BS18/BS20*(BS22-BS19))</f>
        <v>#DIV/0!</v>
      </c>
    </row>
    <row r="25" spans="2:70" ht="20.25" thickTop="1" thickBot="1">
      <c r="B25" s="2">
        <v>8</v>
      </c>
      <c r="C25" s="3" t="s">
        <v>10</v>
      </c>
      <c r="D25" s="13">
        <f>(D23+D24)/2</f>
        <v>2.5</v>
      </c>
      <c r="E25" s="14">
        <f t="shared" ref="E25" si="138">(E23+E24)/2</f>
        <v>7.5</v>
      </c>
      <c r="F25" s="14">
        <f>(F23+F24)/2</f>
        <v>12.5</v>
      </c>
      <c r="G25" s="14">
        <f t="shared" ref="G25:BQ25" si="139">(G23+G24)/2</f>
        <v>17.5</v>
      </c>
      <c r="H25" s="14">
        <f t="shared" si="139"/>
        <v>22.5</v>
      </c>
      <c r="I25" s="14">
        <f t="shared" si="139"/>
        <v>27.5</v>
      </c>
      <c r="J25" s="14">
        <f t="shared" si="139"/>
        <v>32.5</v>
      </c>
      <c r="K25" s="14">
        <f t="shared" si="139"/>
        <v>37.5</v>
      </c>
      <c r="L25" s="14">
        <f t="shared" si="139"/>
        <v>42.5</v>
      </c>
      <c r="M25" s="14">
        <f t="shared" si="139"/>
        <v>47.5</v>
      </c>
      <c r="N25" s="14">
        <f t="shared" si="139"/>
        <v>52.5</v>
      </c>
      <c r="O25" s="14">
        <f t="shared" si="139"/>
        <v>57.5</v>
      </c>
      <c r="P25" s="14">
        <f t="shared" si="139"/>
        <v>62.5</v>
      </c>
      <c r="Q25" s="14">
        <f t="shared" si="139"/>
        <v>67.5</v>
      </c>
      <c r="R25" s="14">
        <f t="shared" si="139"/>
        <v>72.5</v>
      </c>
      <c r="S25" s="14">
        <f t="shared" si="139"/>
        <v>77.5</v>
      </c>
      <c r="T25" s="14">
        <f t="shared" si="139"/>
        <v>82.5</v>
      </c>
      <c r="U25" s="14">
        <f t="shared" si="139"/>
        <v>87.5</v>
      </c>
      <c r="V25" s="14">
        <f t="shared" si="139"/>
        <v>92.5</v>
      </c>
      <c r="W25" s="14">
        <f t="shared" si="139"/>
        <v>97.5</v>
      </c>
      <c r="X25" s="14">
        <f t="shared" si="139"/>
        <v>102.5</v>
      </c>
      <c r="Y25" s="14">
        <f t="shared" si="139"/>
        <v>107.5</v>
      </c>
      <c r="Z25" s="14">
        <f t="shared" si="139"/>
        <v>112.5</v>
      </c>
      <c r="AA25" s="14">
        <f t="shared" si="139"/>
        <v>117.5</v>
      </c>
      <c r="AB25" s="14">
        <f t="shared" si="139"/>
        <v>118.33333333333334</v>
      </c>
      <c r="AC25" s="14">
        <f t="shared" si="139"/>
        <v>115</v>
      </c>
      <c r="AD25" s="14">
        <f t="shared" si="139"/>
        <v>111.66666666666666</v>
      </c>
      <c r="AE25" s="14">
        <f t="shared" si="139"/>
        <v>108.33333333333334</v>
      </c>
      <c r="AF25" s="14">
        <f t="shared" si="139"/>
        <v>105</v>
      </c>
      <c r="AG25" s="14">
        <f t="shared" si="139"/>
        <v>101.66666666666666</v>
      </c>
      <c r="AH25" s="14">
        <f t="shared" si="139"/>
        <v>98.333333333333329</v>
      </c>
      <c r="AI25" s="14">
        <f t="shared" si="139"/>
        <v>95</v>
      </c>
      <c r="AJ25" s="14">
        <f t="shared" si="139"/>
        <v>91.666666666666657</v>
      </c>
      <c r="AK25" s="14">
        <f t="shared" si="139"/>
        <v>88.333333333333329</v>
      </c>
      <c r="AL25" s="14">
        <f t="shared" si="139"/>
        <v>85</v>
      </c>
      <c r="AM25" s="14">
        <f t="shared" si="139"/>
        <v>81.666666666666657</v>
      </c>
      <c r="AN25" s="14">
        <f t="shared" si="139"/>
        <v>78.333333333333329</v>
      </c>
      <c r="AO25" s="14">
        <f t="shared" si="139"/>
        <v>75</v>
      </c>
      <c r="AP25" s="14">
        <f t="shared" si="139"/>
        <v>71.666666666666657</v>
      </c>
      <c r="AQ25" s="14">
        <f t="shared" si="139"/>
        <v>68.333333333333329</v>
      </c>
      <c r="AR25" s="14">
        <f t="shared" si="139"/>
        <v>65</v>
      </c>
      <c r="AS25" s="14">
        <f t="shared" si="139"/>
        <v>61.666666666666664</v>
      </c>
      <c r="AT25" s="14">
        <f t="shared" si="139"/>
        <v>58.333333333333329</v>
      </c>
      <c r="AU25" s="14">
        <f t="shared" si="139"/>
        <v>55</v>
      </c>
      <c r="AV25" s="14">
        <f t="shared" si="139"/>
        <v>51.666666666666664</v>
      </c>
      <c r="AW25" s="14">
        <f t="shared" si="139"/>
        <v>48.333333333333329</v>
      </c>
      <c r="AX25" s="14">
        <f t="shared" si="139"/>
        <v>44.999999999999993</v>
      </c>
      <c r="AY25" s="14">
        <f t="shared" si="139"/>
        <v>41.666666666666664</v>
      </c>
      <c r="AZ25" s="14">
        <f t="shared" si="139"/>
        <v>38.333333333333329</v>
      </c>
      <c r="BA25" s="14">
        <f t="shared" si="139"/>
        <v>34.999999999999993</v>
      </c>
      <c r="BB25" s="14">
        <f t="shared" si="139"/>
        <v>31.666666666666664</v>
      </c>
      <c r="BC25" s="14">
        <f t="shared" si="139"/>
        <v>28.333333333333329</v>
      </c>
      <c r="BD25" s="14">
        <f t="shared" si="139"/>
        <v>24.999999999999993</v>
      </c>
      <c r="BE25" s="14">
        <f t="shared" si="139"/>
        <v>21.666666666666664</v>
      </c>
      <c r="BF25" s="14">
        <f t="shared" si="139"/>
        <v>18.333333333333329</v>
      </c>
      <c r="BG25" s="14">
        <f t="shared" si="139"/>
        <v>14.999999999999993</v>
      </c>
      <c r="BH25" s="14">
        <f t="shared" si="139"/>
        <v>11.666666666666664</v>
      </c>
      <c r="BI25" s="14">
        <f t="shared" si="139"/>
        <v>8.3333333333333286</v>
      </c>
      <c r="BJ25" s="14">
        <f t="shared" si="139"/>
        <v>4.9999999999999929</v>
      </c>
      <c r="BK25" s="14">
        <f t="shared" si="139"/>
        <v>1.6666666666666643</v>
      </c>
      <c r="BL25" s="14">
        <f t="shared" si="139"/>
        <v>-1.6666666666666714</v>
      </c>
      <c r="BM25" s="14">
        <f t="shared" si="139"/>
        <v>-5.0000000000000071</v>
      </c>
      <c r="BN25" s="14">
        <f t="shared" si="139"/>
        <v>-8.3333333333333357</v>
      </c>
      <c r="BO25" s="14">
        <f t="shared" si="139"/>
        <v>-11.666666666666671</v>
      </c>
      <c r="BP25" s="14">
        <f t="shared" si="139"/>
        <v>-15.000000000000014</v>
      </c>
      <c r="BQ25" s="14">
        <f t="shared" si="139"/>
        <v>-18.333333333333343</v>
      </c>
      <c r="BR25" s="14" t="e">
        <f t="shared" ref="BR25" si="140">(BR23+BR24)/2</f>
        <v>#DIV/0!</v>
      </c>
    </row>
    <row r="26" spans="2:70" ht="20.25" thickTop="1" thickBot="1">
      <c r="B26" s="2">
        <v>9</v>
      </c>
      <c r="C26" s="3" t="s">
        <v>11</v>
      </c>
      <c r="D26" s="8">
        <f>D25*D21*3600/1000000</f>
        <v>1.7999999999999999E-2</v>
      </c>
      <c r="E26" s="8">
        <f t="shared" ref="E26" si="141">E25*E21*3600/1000000</f>
        <v>5.3999999999999999E-2</v>
      </c>
      <c r="F26" s="8">
        <f t="shared" ref="F26:BQ26" si="142">F25*F21*3600/1000000</f>
        <v>0.09</v>
      </c>
      <c r="G26" s="8">
        <f t="shared" si="142"/>
        <v>0.126</v>
      </c>
      <c r="H26" s="8">
        <f t="shared" si="142"/>
        <v>0.16200000000000001</v>
      </c>
      <c r="I26" s="8">
        <f t="shared" si="142"/>
        <v>0.19800000000000001</v>
      </c>
      <c r="J26" s="8">
        <f t="shared" si="142"/>
        <v>0.23400000000000001</v>
      </c>
      <c r="K26" s="8">
        <f t="shared" si="142"/>
        <v>0.27</v>
      </c>
      <c r="L26" s="8">
        <f t="shared" si="142"/>
        <v>0.30599999999999999</v>
      </c>
      <c r="M26" s="8">
        <f t="shared" si="142"/>
        <v>0.34200000000000003</v>
      </c>
      <c r="N26" s="8">
        <f t="shared" si="142"/>
        <v>0.378</v>
      </c>
      <c r="O26" s="8">
        <f t="shared" si="142"/>
        <v>0.41399999999999998</v>
      </c>
      <c r="P26" s="8">
        <f t="shared" si="142"/>
        <v>0.45</v>
      </c>
      <c r="Q26" s="8">
        <f t="shared" si="142"/>
        <v>0.48599999999999999</v>
      </c>
      <c r="R26" s="8">
        <f t="shared" si="142"/>
        <v>0.52200000000000002</v>
      </c>
      <c r="S26" s="8">
        <f t="shared" si="142"/>
        <v>0.55800000000000005</v>
      </c>
      <c r="T26" s="8">
        <f t="shared" si="142"/>
        <v>0.59399999999999997</v>
      </c>
      <c r="U26" s="8">
        <f t="shared" si="142"/>
        <v>0.63</v>
      </c>
      <c r="V26" s="8">
        <f t="shared" si="142"/>
        <v>0.66600000000000004</v>
      </c>
      <c r="W26" s="8">
        <f t="shared" si="142"/>
        <v>0.70199999999999996</v>
      </c>
      <c r="X26" s="8">
        <f t="shared" si="142"/>
        <v>0.73799999999999999</v>
      </c>
      <c r="Y26" s="8">
        <f t="shared" si="142"/>
        <v>0.77400000000000002</v>
      </c>
      <c r="Z26" s="8">
        <f t="shared" si="142"/>
        <v>0.81</v>
      </c>
      <c r="AA26" s="8">
        <f t="shared" si="142"/>
        <v>0.84599999999999997</v>
      </c>
      <c r="AB26" s="8">
        <f t="shared" si="142"/>
        <v>0.85200000000000009</v>
      </c>
      <c r="AC26" s="8">
        <f t="shared" si="142"/>
        <v>0.82799999999999996</v>
      </c>
      <c r="AD26" s="8">
        <f t="shared" si="142"/>
        <v>0.80399999999999994</v>
      </c>
      <c r="AE26" s="8">
        <f t="shared" si="142"/>
        <v>0.78000000000000014</v>
      </c>
      <c r="AF26" s="8">
        <f t="shared" si="142"/>
        <v>0.75600000000000001</v>
      </c>
      <c r="AG26" s="8">
        <f t="shared" si="142"/>
        <v>0.73199999999999987</v>
      </c>
      <c r="AH26" s="8">
        <f t="shared" si="142"/>
        <v>0.70799999999999996</v>
      </c>
      <c r="AI26" s="8">
        <f t="shared" si="142"/>
        <v>0.68400000000000005</v>
      </c>
      <c r="AJ26" s="8">
        <f t="shared" si="142"/>
        <v>0.65999999999999992</v>
      </c>
      <c r="AK26" s="8">
        <f t="shared" si="142"/>
        <v>0.63600000000000001</v>
      </c>
      <c r="AL26" s="8">
        <f t="shared" si="142"/>
        <v>0.61199999999999999</v>
      </c>
      <c r="AM26" s="8">
        <f t="shared" si="142"/>
        <v>0.58799999999999986</v>
      </c>
      <c r="AN26" s="8">
        <f t="shared" si="142"/>
        <v>0.56399999999999995</v>
      </c>
      <c r="AO26" s="8">
        <f t="shared" si="142"/>
        <v>0.54</v>
      </c>
      <c r="AP26" s="8">
        <f t="shared" si="142"/>
        <v>0.5159999999999999</v>
      </c>
      <c r="AQ26" s="8">
        <f t="shared" si="142"/>
        <v>0.49199999999999994</v>
      </c>
      <c r="AR26" s="8">
        <f t="shared" si="142"/>
        <v>0.46800000000000003</v>
      </c>
      <c r="AS26" s="8">
        <f t="shared" si="142"/>
        <v>0.44400000000000001</v>
      </c>
      <c r="AT26" s="8">
        <f t="shared" si="142"/>
        <v>0.41999999999999993</v>
      </c>
      <c r="AU26" s="8">
        <f t="shared" si="142"/>
        <v>0.39600000000000002</v>
      </c>
      <c r="AV26" s="8">
        <f t="shared" si="142"/>
        <v>0.372</v>
      </c>
      <c r="AW26" s="8">
        <f t="shared" si="142"/>
        <v>0.34799999999999992</v>
      </c>
      <c r="AX26" s="8">
        <f t="shared" si="142"/>
        <v>0.32399999999999995</v>
      </c>
      <c r="AY26" s="8">
        <f t="shared" si="142"/>
        <v>0.3</v>
      </c>
      <c r="AZ26" s="8">
        <f t="shared" si="142"/>
        <v>0.27599999999999997</v>
      </c>
      <c r="BA26" s="8">
        <f t="shared" si="142"/>
        <v>0.25199999999999995</v>
      </c>
      <c r="BB26" s="8">
        <f t="shared" si="142"/>
        <v>0.22799999999999998</v>
      </c>
      <c r="BC26" s="8">
        <f t="shared" si="142"/>
        <v>0.20399999999999996</v>
      </c>
      <c r="BD26" s="8">
        <f t="shared" si="142"/>
        <v>0.17999999999999994</v>
      </c>
      <c r="BE26" s="8">
        <f t="shared" si="142"/>
        <v>0.15599999999999997</v>
      </c>
      <c r="BF26" s="8">
        <f t="shared" si="142"/>
        <v>0.13199999999999998</v>
      </c>
      <c r="BG26" s="8">
        <f t="shared" si="142"/>
        <v>0.10799999999999994</v>
      </c>
      <c r="BH26" s="8">
        <f t="shared" si="142"/>
        <v>8.3999999999999991E-2</v>
      </c>
      <c r="BI26" s="8">
        <f t="shared" si="142"/>
        <v>5.9999999999999963E-2</v>
      </c>
      <c r="BJ26" s="8">
        <f t="shared" si="142"/>
        <v>3.5999999999999949E-2</v>
      </c>
      <c r="BK26" s="8">
        <f t="shared" si="142"/>
        <v>1.1999999999999983E-2</v>
      </c>
      <c r="BL26" s="8">
        <f t="shared" si="142"/>
        <v>-1.2000000000000035E-2</v>
      </c>
      <c r="BM26" s="8">
        <f t="shared" si="142"/>
        <v>-3.6000000000000053E-2</v>
      </c>
      <c r="BN26" s="8">
        <f t="shared" si="142"/>
        <v>-6.0000000000000012E-2</v>
      </c>
      <c r="BO26" s="8">
        <f t="shared" si="142"/>
        <v>-8.4000000000000033E-2</v>
      </c>
      <c r="BP26" s="8">
        <f t="shared" si="142"/>
        <v>-0.1080000000000001</v>
      </c>
      <c r="BQ26" s="8">
        <f t="shared" si="142"/>
        <v>-0.13200000000000006</v>
      </c>
      <c r="BR26" s="8" t="e">
        <f t="shared" ref="BR26" si="143">BR25*BR21*3600/1000000</f>
        <v>#DIV/0!</v>
      </c>
    </row>
    <row r="27" spans="2:70" ht="20.25" thickTop="1" thickBot="1">
      <c r="B27" s="2">
        <v>10</v>
      </c>
      <c r="C27" s="3" t="s">
        <v>12</v>
      </c>
      <c r="D27" s="8">
        <v>404.5</v>
      </c>
      <c r="E27" s="9">
        <f>IF(D31&gt;0,D40-D39,D40)</f>
        <v>404.5</v>
      </c>
      <c r="F27" s="9">
        <f t="shared" ref="F27:BQ27" si="144">IF(E31&gt;0,E40-E39,E40)</f>
        <v>404.5</v>
      </c>
      <c r="G27" s="9">
        <f t="shared" si="144"/>
        <v>404.5</v>
      </c>
      <c r="H27" s="9">
        <f t="shared" si="144"/>
        <v>404.5</v>
      </c>
      <c r="I27" s="9">
        <f t="shared" si="144"/>
        <v>404.5</v>
      </c>
      <c r="J27" s="9">
        <f t="shared" si="144"/>
        <v>404.5</v>
      </c>
      <c r="K27" s="9">
        <f t="shared" si="144"/>
        <v>404.5</v>
      </c>
      <c r="L27" s="9">
        <f t="shared" si="144"/>
        <v>404.5</v>
      </c>
      <c r="M27" s="9">
        <f t="shared" si="144"/>
        <v>404.5</v>
      </c>
      <c r="N27" s="9">
        <f t="shared" si="144"/>
        <v>404.5</v>
      </c>
      <c r="O27" s="9">
        <f t="shared" si="144"/>
        <v>404.5</v>
      </c>
      <c r="P27" s="9">
        <f t="shared" si="144"/>
        <v>404.5</v>
      </c>
      <c r="Q27" s="9">
        <f t="shared" si="144"/>
        <v>404.5</v>
      </c>
      <c r="R27" s="9">
        <f>IF(Q31&gt;0,Q40-Q39,Q40)</f>
        <v>404.5</v>
      </c>
      <c r="S27" s="9">
        <f t="shared" si="144"/>
        <v>404.5</v>
      </c>
      <c r="T27" s="9">
        <f t="shared" si="144"/>
        <v>404.5</v>
      </c>
      <c r="U27" s="9">
        <f t="shared" si="144"/>
        <v>404.5</v>
      </c>
      <c r="V27" s="9">
        <f t="shared" si="144"/>
        <v>404.5</v>
      </c>
      <c r="W27" s="9">
        <f t="shared" si="144"/>
        <v>404.5</v>
      </c>
      <c r="X27" s="9">
        <f t="shared" si="144"/>
        <v>404.5</v>
      </c>
      <c r="Y27" s="9">
        <f t="shared" si="144"/>
        <v>404.5</v>
      </c>
      <c r="Z27" s="9">
        <f t="shared" si="144"/>
        <v>404.5</v>
      </c>
      <c r="AA27" s="9">
        <f t="shared" si="144"/>
        <v>404.5</v>
      </c>
      <c r="AB27" s="9">
        <f t="shared" si="144"/>
        <v>404.5</v>
      </c>
      <c r="AC27" s="9">
        <f t="shared" si="144"/>
        <v>404.5</v>
      </c>
      <c r="AD27" s="9">
        <f t="shared" si="144"/>
        <v>404.5</v>
      </c>
      <c r="AE27" s="9">
        <f t="shared" si="144"/>
        <v>404.5</v>
      </c>
      <c r="AF27" s="9">
        <f t="shared" si="144"/>
        <v>404.5</v>
      </c>
      <c r="AG27" s="9">
        <f t="shared" si="144"/>
        <v>404.5</v>
      </c>
      <c r="AH27" s="9">
        <f t="shared" si="144"/>
        <v>404.5</v>
      </c>
      <c r="AI27" s="9">
        <f t="shared" si="144"/>
        <v>404.5</v>
      </c>
      <c r="AJ27" s="9">
        <f t="shared" si="144"/>
        <v>404.5</v>
      </c>
      <c r="AK27" s="9">
        <f t="shared" si="144"/>
        <v>399.5</v>
      </c>
      <c r="AL27" s="9">
        <f t="shared" si="144"/>
        <v>399.5</v>
      </c>
      <c r="AM27" s="9">
        <f t="shared" si="144"/>
        <v>399.5</v>
      </c>
      <c r="AN27" s="9">
        <f t="shared" si="144"/>
        <v>399.5</v>
      </c>
      <c r="AO27" s="9">
        <f t="shared" si="144"/>
        <v>399.5</v>
      </c>
      <c r="AP27" s="9">
        <f t="shared" si="144"/>
        <v>399.5</v>
      </c>
      <c r="AQ27" s="9">
        <f t="shared" si="144"/>
        <v>399.5</v>
      </c>
      <c r="AR27" s="9">
        <f t="shared" si="144"/>
        <v>399.5</v>
      </c>
      <c r="AS27" s="9">
        <f t="shared" si="144"/>
        <v>399.5</v>
      </c>
      <c r="AT27" s="9">
        <f t="shared" si="144"/>
        <v>399.5</v>
      </c>
      <c r="AU27" s="9">
        <f t="shared" si="144"/>
        <v>399.5</v>
      </c>
      <c r="AV27" s="9">
        <f t="shared" si="144"/>
        <v>399.5</v>
      </c>
      <c r="AW27" s="9">
        <f t="shared" si="144"/>
        <v>399.5</v>
      </c>
      <c r="AX27" s="9">
        <f t="shared" si="144"/>
        <v>399.5</v>
      </c>
      <c r="AY27" s="9">
        <f t="shared" si="144"/>
        <v>399.5</v>
      </c>
      <c r="AZ27" s="9">
        <f t="shared" si="144"/>
        <v>399.5</v>
      </c>
      <c r="BA27" s="9">
        <f t="shared" si="144"/>
        <v>399.5</v>
      </c>
      <c r="BB27" s="9">
        <f t="shared" si="144"/>
        <v>399.5</v>
      </c>
      <c r="BC27" s="9">
        <f t="shared" si="144"/>
        <v>399.5</v>
      </c>
      <c r="BD27" s="9">
        <f t="shared" si="144"/>
        <v>399.5</v>
      </c>
      <c r="BE27" s="9">
        <f t="shared" si="144"/>
        <v>399.5</v>
      </c>
      <c r="BF27" s="9">
        <f t="shared" si="144"/>
        <v>399.5</v>
      </c>
      <c r="BG27" s="9">
        <f t="shared" si="144"/>
        <v>399.5</v>
      </c>
      <c r="BH27" s="9">
        <f t="shared" si="144"/>
        <v>399.5</v>
      </c>
      <c r="BI27" s="9">
        <f t="shared" si="144"/>
        <v>399.5</v>
      </c>
      <c r="BJ27" s="9">
        <f t="shared" si="144"/>
        <v>399.5</v>
      </c>
      <c r="BK27" s="9">
        <f t="shared" si="144"/>
        <v>399.5</v>
      </c>
      <c r="BL27" s="9">
        <f t="shared" si="144"/>
        <v>399.5</v>
      </c>
      <c r="BM27" s="9">
        <f t="shared" si="144"/>
        <v>399.5</v>
      </c>
      <c r="BN27" s="9">
        <f t="shared" si="144"/>
        <v>399.5</v>
      </c>
      <c r="BO27" s="9">
        <f t="shared" si="144"/>
        <v>399.5</v>
      </c>
      <c r="BP27" s="9">
        <f t="shared" si="144"/>
        <v>399.5</v>
      </c>
      <c r="BQ27" s="9">
        <f t="shared" si="144"/>
        <v>399.5</v>
      </c>
      <c r="BR27" s="9">
        <f t="shared" ref="BR27" si="145">IF(BQ31&gt;0,BQ40-BQ39,BQ40)</f>
        <v>399.5</v>
      </c>
    </row>
    <row r="28" spans="2:70" ht="20.25" thickTop="1" thickBot="1">
      <c r="B28" s="2">
        <v>11</v>
      </c>
      <c r="C28" s="3" t="s">
        <v>13</v>
      </c>
      <c r="D28" s="18">
        <v>124</v>
      </c>
      <c r="E28" s="19">
        <f>D38</f>
        <v>123.91</v>
      </c>
      <c r="F28" s="19">
        <f t="shared" ref="F28:BQ28" si="146">E38</f>
        <v>123.85599999999999</v>
      </c>
      <c r="G28" s="19">
        <f t="shared" si="146"/>
        <v>123.83799999999999</v>
      </c>
      <c r="H28" s="19">
        <f t="shared" si="146"/>
        <v>123.85599999999999</v>
      </c>
      <c r="I28" s="19">
        <f t="shared" si="146"/>
        <v>123.91</v>
      </c>
      <c r="J28" s="19">
        <f t="shared" si="146"/>
        <v>124</v>
      </c>
      <c r="K28" s="19">
        <f t="shared" si="146"/>
        <v>124.126</v>
      </c>
      <c r="L28" s="19">
        <f t="shared" si="146"/>
        <v>124.28800000000001</v>
      </c>
      <c r="M28" s="19">
        <f t="shared" si="146"/>
        <v>124.486</v>
      </c>
      <c r="N28" s="19">
        <f t="shared" si="146"/>
        <v>124.72</v>
      </c>
      <c r="O28" s="19">
        <f t="shared" si="146"/>
        <v>124.99</v>
      </c>
      <c r="P28" s="19">
        <f t="shared" si="146"/>
        <v>125.29599999999999</v>
      </c>
      <c r="Q28" s="19">
        <f t="shared" si="146"/>
        <v>125.63799999999999</v>
      </c>
      <c r="R28" s="19">
        <f t="shared" si="146"/>
        <v>126.01599999999999</v>
      </c>
      <c r="S28" s="19">
        <f t="shared" si="146"/>
        <v>126.42999999999999</v>
      </c>
      <c r="T28" s="19">
        <f t="shared" si="146"/>
        <v>126.88</v>
      </c>
      <c r="U28" s="19">
        <f t="shared" si="146"/>
        <v>127.366</v>
      </c>
      <c r="V28" s="19">
        <f t="shared" si="146"/>
        <v>127.88800000000001</v>
      </c>
      <c r="W28" s="19">
        <f t="shared" si="146"/>
        <v>128.446</v>
      </c>
      <c r="X28" s="19">
        <f t="shared" si="146"/>
        <v>129.04</v>
      </c>
      <c r="Y28" s="19">
        <f t="shared" si="146"/>
        <v>129.66999999999999</v>
      </c>
      <c r="Z28" s="19">
        <f t="shared" si="146"/>
        <v>130.33599999999998</v>
      </c>
      <c r="AA28" s="19">
        <f t="shared" si="146"/>
        <v>131.03799999999998</v>
      </c>
      <c r="AB28" s="19">
        <f t="shared" si="146"/>
        <v>131.77599999999998</v>
      </c>
      <c r="AC28" s="19">
        <f t="shared" si="146"/>
        <v>132.51999999999998</v>
      </c>
      <c r="AD28" s="19">
        <f t="shared" si="146"/>
        <v>133.23999999999998</v>
      </c>
      <c r="AE28" s="19">
        <f t="shared" si="146"/>
        <v>133.93599999999998</v>
      </c>
      <c r="AF28" s="19">
        <f t="shared" si="146"/>
        <v>134.60799999999998</v>
      </c>
      <c r="AG28" s="19">
        <f t="shared" si="146"/>
        <v>135.25599999999997</v>
      </c>
      <c r="AH28" s="19">
        <f t="shared" si="146"/>
        <v>135.87999999999997</v>
      </c>
      <c r="AI28" s="19">
        <f t="shared" si="146"/>
        <v>136.47999999999996</v>
      </c>
      <c r="AJ28" s="19">
        <f t="shared" si="146"/>
        <v>137.05599999999995</v>
      </c>
      <c r="AK28" s="19">
        <f t="shared" si="146"/>
        <v>137.60695558131457</v>
      </c>
      <c r="AL28" s="19">
        <f t="shared" si="146"/>
        <v>136.45134382052285</v>
      </c>
      <c r="AM28" s="19">
        <f t="shared" si="146"/>
        <v>135.37224861127595</v>
      </c>
      <c r="AN28" s="19">
        <f t="shared" si="146"/>
        <v>134.36171266883224</v>
      </c>
      <c r="AO28" s="19">
        <f t="shared" si="146"/>
        <v>133.41265250050813</v>
      </c>
      <c r="AP28" s="19">
        <f t="shared" si="146"/>
        <v>132.51875392672335</v>
      </c>
      <c r="AQ28" s="19">
        <f t="shared" si="146"/>
        <v>131.67438054547915</v>
      </c>
      <c r="AR28" s="19">
        <f t="shared" si="146"/>
        <v>130.87449356458143</v>
      </c>
      <c r="AS28" s="19">
        <f t="shared" si="146"/>
        <v>130.1145815850806</v>
      </c>
      <c r="AT28" s="19">
        <f t="shared" si="146"/>
        <v>129.39059907546587</v>
      </c>
      <c r="AU28" s="19">
        <f t="shared" si="146"/>
        <v>128.69891242346515</v>
      </c>
      <c r="AV28" s="19">
        <f t="shared" si="146"/>
        <v>128.03625258784834</v>
      </c>
      <c r="AW28" s="19">
        <f t="shared" si="146"/>
        <v>127.39967349513623</v>
      </c>
      <c r="AX28" s="19">
        <f t="shared" si="146"/>
        <v>126.78651543539351</v>
      </c>
      <c r="AY28" s="19">
        <f t="shared" si="146"/>
        <v>126.19437280781871</v>
      </c>
      <c r="AZ28" s="19">
        <f t="shared" si="146"/>
        <v>125.62106565148667</v>
      </c>
      <c r="BA28" s="19">
        <f t="shared" si="146"/>
        <v>125.0646144703875</v>
      </c>
      <c r="BB28" s="19">
        <f t="shared" si="146"/>
        <v>124.52321792592929</v>
      </c>
      <c r="BC28" s="19">
        <f t="shared" si="146"/>
        <v>123.99523302540253</v>
      </c>
      <c r="BD28" s="19">
        <f t="shared" si="146"/>
        <v>123.47915748254735</v>
      </c>
      <c r="BE28" s="19">
        <f t="shared" si="146"/>
        <v>122.97361396723592</v>
      </c>
      <c r="BF28" s="19">
        <f t="shared" si="146"/>
        <v>122.4773359961911</v>
      </c>
      <c r="BG28" s="19">
        <f t="shared" si="146"/>
        <v>121.98915524631207</v>
      </c>
      <c r="BH28" s="19">
        <f t="shared" si="146"/>
        <v>121.50799009715922</v>
      </c>
      <c r="BI28" s="19">
        <f t="shared" si="146"/>
        <v>121.03283522994508</v>
      </c>
      <c r="BJ28" s="19">
        <f t="shared" si="146"/>
        <v>120.5627521273523</v>
      </c>
      <c r="BK28" s="19">
        <f t="shared" si="146"/>
        <v>120.09686033190366</v>
      </c>
      <c r="BL28" s="19">
        <f t="shared" si="146"/>
        <v>119.63432933055736</v>
      </c>
      <c r="BM28" s="19">
        <f t="shared" si="146"/>
        <v>119.17437093965695</v>
      </c>
      <c r="BN28" s="19">
        <f t="shared" si="146"/>
        <v>118.71623206709637</v>
      </c>
      <c r="BO28" s="19">
        <f t="shared" si="146"/>
        <v>118.25918772707566</v>
      </c>
      <c r="BP28" s="19">
        <f t="shared" si="146"/>
        <v>117.80253417626828</v>
      </c>
      <c r="BQ28" s="19">
        <f t="shared" si="146"/>
        <v>117.34558202720289</v>
      </c>
      <c r="BR28" s="19">
        <f t="shared" ref="BR28" si="147">BQ38</f>
        <v>116.88764917296221</v>
      </c>
    </row>
    <row r="29" spans="2:70" ht="20.25" thickTop="1" thickBot="1">
      <c r="B29" s="2">
        <v>12</v>
      </c>
      <c r="C29" s="3" t="s">
        <v>14</v>
      </c>
      <c r="D29" s="20">
        <f>0.00000059*POWER(D28,3)-0.00075*POWER(D28,2)+0.351*D28+369</f>
        <v>402.11690815999998</v>
      </c>
      <c r="E29" s="20">
        <f t="shared" ref="E29" si="148">0.00000059*POWER(E28,3)-0.00075*POWER(E28,2)+0.351*E28+369</f>
        <v>402.09960446555789</v>
      </c>
      <c r="F29" s="20">
        <f t="shared" ref="F29:BQ29" si="149">0.00000059*POWER(F28,3)-0.00075*POWER(F28,2)+0.351*F28+369</f>
        <v>402.08921812249554</v>
      </c>
      <c r="G29" s="20">
        <f t="shared" si="149"/>
        <v>402.0857553202847</v>
      </c>
      <c r="H29" s="20">
        <f t="shared" si="149"/>
        <v>402.08921812249554</v>
      </c>
      <c r="I29" s="20">
        <f t="shared" si="149"/>
        <v>402.09960446555789</v>
      </c>
      <c r="J29" s="20">
        <f t="shared" si="149"/>
        <v>402.11690815999998</v>
      </c>
      <c r="K29" s="20">
        <f t="shared" si="149"/>
        <v>402.14111889416472</v>
      </c>
      <c r="L29" s="20">
        <f t="shared" si="149"/>
        <v>402.17222224040296</v>
      </c>
      <c r="M29" s="20">
        <f t="shared" si="149"/>
        <v>402.2101996637449</v>
      </c>
      <c r="N29" s="20">
        <f t="shared" si="149"/>
        <v>402.25502853304829</v>
      </c>
      <c r="O29" s="20">
        <f t="shared" si="149"/>
        <v>402.3066821346244</v>
      </c>
      <c r="P29" s="20">
        <f t="shared" si="149"/>
        <v>402.36512968834126</v>
      </c>
      <c r="Q29" s="20">
        <f t="shared" si="149"/>
        <v>402.43033636620453</v>
      </c>
      <c r="R29" s="20">
        <f>0.00000059*POWER(R28,3)-0.00075*POWER(R28,2)+0.351*R28+369</f>
        <v>402.50226331341554</v>
      </c>
      <c r="S29" s="20">
        <f t="shared" si="149"/>
        <v>402.58086767190713</v>
      </c>
      <c r="T29" s="20">
        <f t="shared" si="149"/>
        <v>402.6661026063565</v>
      </c>
      <c r="U29" s="20">
        <f t="shared" si="149"/>
        <v>402.75791733267567</v>
      </c>
      <c r="V29" s="20">
        <f t="shared" si="149"/>
        <v>402.85625714897975</v>
      </c>
      <c r="W29" s="20">
        <f t="shared" si="149"/>
        <v>402.96106346903173</v>
      </c>
      <c r="X29" s="20">
        <f t="shared" si="149"/>
        <v>403.07227385816577</v>
      </c>
      <c r="Y29" s="20">
        <f t="shared" si="149"/>
        <v>403.18982207168716</v>
      </c>
      <c r="Z29" s="20">
        <f t="shared" si="149"/>
        <v>403.31363809575009</v>
      </c>
      <c r="AA29" s="20">
        <f t="shared" si="149"/>
        <v>403.44364819071268</v>
      </c>
      <c r="AB29" s="20">
        <f t="shared" si="149"/>
        <v>403.57977493696939</v>
      </c>
      <c r="AC29" s="20">
        <f t="shared" si="149"/>
        <v>403.71643862881473</v>
      </c>
      <c r="AD29" s="20">
        <f t="shared" si="149"/>
        <v>403.84815048497217</v>
      </c>
      <c r="AE29" s="20">
        <f t="shared" si="149"/>
        <v>403.97496520365462</v>
      </c>
      <c r="AF29" s="20">
        <f t="shared" si="149"/>
        <v>404.09693545047338</v>
      </c>
      <c r="AG29" s="20">
        <f t="shared" si="149"/>
        <v>404.21411187972575</v>
      </c>
      <c r="AH29" s="20">
        <f t="shared" si="149"/>
        <v>404.32654315494847</v>
      </c>
      <c r="AI29" s="20">
        <f t="shared" si="149"/>
        <v>404.43427596873727</v>
      </c>
      <c r="AJ29" s="20">
        <f t="shared" si="149"/>
        <v>404.53735506183227</v>
      </c>
      <c r="AK29" s="20">
        <f t="shared" si="149"/>
        <v>404.63563722509014</v>
      </c>
      <c r="AL29" s="20">
        <f t="shared" si="149"/>
        <v>404.42913894768998</v>
      </c>
      <c r="AM29" s="20">
        <f t="shared" si="149"/>
        <v>404.23508747227055</v>
      </c>
      <c r="AN29" s="20">
        <f t="shared" si="149"/>
        <v>404.05228718834735</v>
      </c>
      <c r="AO29" s="20">
        <f t="shared" si="149"/>
        <v>403.87965505567024</v>
      </c>
      <c r="AP29" s="20">
        <f t="shared" si="149"/>
        <v>403.71621021786802</v>
      </c>
      <c r="AQ29" s="20">
        <f t="shared" si="149"/>
        <v>403.56106431418078</v>
      </c>
      <c r="AR29" s="20">
        <f t="shared" si="149"/>
        <v>403.41341252883677</v>
      </c>
      <c r="AS29" s="20">
        <f t="shared" si="149"/>
        <v>403.27252538137895</v>
      </c>
      <c r="AT29" s="20">
        <f t="shared" si="149"/>
        <v>403.13774123739626</v>
      </c>
      <c r="AU29" s="20">
        <f t="shared" si="149"/>
        <v>403.00845950416203</v>
      </c>
      <c r="AV29" s="20">
        <f t="shared" si="149"/>
        <v>402.88413446701168</v>
      </c>
      <c r="AW29" s="20">
        <f t="shared" si="149"/>
        <v>402.7642697179993</v>
      </c>
      <c r="AX29" s="20">
        <f t="shared" si="149"/>
        <v>402.64841312704783</v>
      </c>
      <c r="AY29" s="20">
        <f t="shared" si="149"/>
        <v>402.536152306453</v>
      </c>
      <c r="AZ29" s="20">
        <f t="shared" si="149"/>
        <v>402.42711052148695</v>
      </c>
      <c r="BA29" s="20">
        <f t="shared" si="149"/>
        <v>402.32094300246717</v>
      </c>
      <c r="BB29" s="20">
        <f t="shared" si="149"/>
        <v>402.21733361665162</v>
      </c>
      <c r="BC29" s="20">
        <f t="shared" si="149"/>
        <v>402.11599186144326</v>
      </c>
      <c r="BD29" s="20">
        <f t="shared" si="149"/>
        <v>402.01665014347128</v>
      </c>
      <c r="BE29" s="20">
        <f t="shared" si="149"/>
        <v>401.91906131104878</v>
      </c>
      <c r="BF29" s="20">
        <f t="shared" si="149"/>
        <v>401.8229964102153</v>
      </c>
      <c r="BG29" s="20">
        <f t="shared" si="149"/>
        <v>401.72824263700397</v>
      </c>
      <c r="BH29" s="20">
        <f t="shared" si="149"/>
        <v>401.63460146070099</v>
      </c>
      <c r="BI29" s="20">
        <f t="shared" si="149"/>
        <v>401.54188689465508</v>
      </c>
      <c r="BJ29" s="20">
        <f t="shared" si="149"/>
        <v>401.449923892627</v>
      </c>
      <c r="BK29" s="20">
        <f t="shared" si="149"/>
        <v>401.35854684970894</v>
      </c>
      <c r="BL29" s="20">
        <f t="shared" si="149"/>
        <v>401.26759818744944</v>
      </c>
      <c r="BM29" s="20">
        <f t="shared" si="149"/>
        <v>401.17692700292423</v>
      </c>
      <c r="BN29" s="20">
        <f t="shared" si="149"/>
        <v>401.0863877610081</v>
      </c>
      <c r="BO29" s="20">
        <f t="shared" si="149"/>
        <v>400.99583900787474</v>
      </c>
      <c r="BP29" s="20">
        <f t="shared" si="149"/>
        <v>400.90514208158078</v>
      </c>
      <c r="BQ29" s="20">
        <f t="shared" si="149"/>
        <v>400.81415979214137</v>
      </c>
      <c r="BR29" s="20">
        <f t="shared" ref="BR29" si="150">0.00000059*POWER(BR28,3)-0.00075*POWER(BR28,2)+0.351*BR28+369</f>
        <v>400.72275503828934</v>
      </c>
    </row>
    <row r="30" spans="2:70" ht="20.25" thickTop="1" thickBot="1">
      <c r="B30" s="2">
        <v>13</v>
      </c>
      <c r="C30" s="3" t="s">
        <v>15</v>
      </c>
      <c r="D30" s="8">
        <v>10.5</v>
      </c>
      <c r="E30" s="9">
        <f>D30</f>
        <v>10.5</v>
      </c>
      <c r="F30" s="9">
        <f t="shared" ref="F30:BQ30" si="151">E30</f>
        <v>10.5</v>
      </c>
      <c r="G30" s="9">
        <f t="shared" si="151"/>
        <v>10.5</v>
      </c>
      <c r="H30" s="9">
        <f t="shared" si="151"/>
        <v>10.5</v>
      </c>
      <c r="I30" s="9">
        <f t="shared" si="151"/>
        <v>10.5</v>
      </c>
      <c r="J30" s="9">
        <f t="shared" si="151"/>
        <v>10.5</v>
      </c>
      <c r="K30" s="9">
        <f t="shared" si="151"/>
        <v>10.5</v>
      </c>
      <c r="L30" s="9">
        <f t="shared" si="151"/>
        <v>10.5</v>
      </c>
      <c r="M30" s="9">
        <f t="shared" si="151"/>
        <v>10.5</v>
      </c>
      <c r="N30" s="9">
        <f t="shared" si="151"/>
        <v>10.5</v>
      </c>
      <c r="O30" s="9">
        <f t="shared" si="151"/>
        <v>10.5</v>
      </c>
      <c r="P30" s="9">
        <f t="shared" si="151"/>
        <v>10.5</v>
      </c>
      <c r="Q30" s="9">
        <f t="shared" si="151"/>
        <v>10.5</v>
      </c>
      <c r="R30" s="9">
        <f t="shared" si="151"/>
        <v>10.5</v>
      </c>
      <c r="S30" s="9">
        <f t="shared" si="151"/>
        <v>10.5</v>
      </c>
      <c r="T30" s="9">
        <f t="shared" si="151"/>
        <v>10.5</v>
      </c>
      <c r="U30" s="9">
        <f t="shared" si="151"/>
        <v>10.5</v>
      </c>
      <c r="V30" s="9">
        <f t="shared" si="151"/>
        <v>10.5</v>
      </c>
      <c r="W30" s="9">
        <f t="shared" si="151"/>
        <v>10.5</v>
      </c>
      <c r="X30" s="9">
        <f t="shared" si="151"/>
        <v>10.5</v>
      </c>
      <c r="Y30" s="9">
        <f t="shared" si="151"/>
        <v>10.5</v>
      </c>
      <c r="Z30" s="9">
        <f t="shared" si="151"/>
        <v>10.5</v>
      </c>
      <c r="AA30" s="9">
        <f t="shared" si="151"/>
        <v>10.5</v>
      </c>
      <c r="AB30" s="9">
        <f t="shared" si="151"/>
        <v>10.5</v>
      </c>
      <c r="AC30" s="9">
        <f t="shared" si="151"/>
        <v>10.5</v>
      </c>
      <c r="AD30" s="9">
        <f t="shared" si="151"/>
        <v>10.5</v>
      </c>
      <c r="AE30" s="9">
        <f t="shared" si="151"/>
        <v>10.5</v>
      </c>
      <c r="AF30" s="9">
        <f t="shared" si="151"/>
        <v>10.5</v>
      </c>
      <c r="AG30" s="9">
        <f t="shared" si="151"/>
        <v>10.5</v>
      </c>
      <c r="AH30" s="9">
        <f t="shared" si="151"/>
        <v>10.5</v>
      </c>
      <c r="AI30" s="9">
        <f t="shared" si="151"/>
        <v>10.5</v>
      </c>
      <c r="AJ30" s="9">
        <f t="shared" si="151"/>
        <v>10.5</v>
      </c>
      <c r="AK30" s="9">
        <f t="shared" si="151"/>
        <v>10.5</v>
      </c>
      <c r="AL30" s="9">
        <f t="shared" si="151"/>
        <v>10.5</v>
      </c>
      <c r="AM30" s="9">
        <f t="shared" si="151"/>
        <v>10.5</v>
      </c>
      <c r="AN30" s="9">
        <f t="shared" si="151"/>
        <v>10.5</v>
      </c>
      <c r="AO30" s="9">
        <f t="shared" si="151"/>
        <v>10.5</v>
      </c>
      <c r="AP30" s="9">
        <f t="shared" si="151"/>
        <v>10.5</v>
      </c>
      <c r="AQ30" s="9">
        <f t="shared" si="151"/>
        <v>10.5</v>
      </c>
      <c r="AR30" s="9">
        <f t="shared" si="151"/>
        <v>10.5</v>
      </c>
      <c r="AS30" s="9">
        <f t="shared" si="151"/>
        <v>10.5</v>
      </c>
      <c r="AT30" s="9">
        <f t="shared" si="151"/>
        <v>10.5</v>
      </c>
      <c r="AU30" s="9">
        <f t="shared" si="151"/>
        <v>10.5</v>
      </c>
      <c r="AV30" s="9">
        <f t="shared" si="151"/>
        <v>10.5</v>
      </c>
      <c r="AW30" s="9">
        <f t="shared" si="151"/>
        <v>10.5</v>
      </c>
      <c r="AX30" s="9">
        <f t="shared" si="151"/>
        <v>10.5</v>
      </c>
      <c r="AY30" s="9">
        <f t="shared" si="151"/>
        <v>10.5</v>
      </c>
      <c r="AZ30" s="9">
        <f t="shared" si="151"/>
        <v>10.5</v>
      </c>
      <c r="BA30" s="9">
        <f t="shared" si="151"/>
        <v>10.5</v>
      </c>
      <c r="BB30" s="9">
        <f t="shared" si="151"/>
        <v>10.5</v>
      </c>
      <c r="BC30" s="9">
        <f t="shared" si="151"/>
        <v>10.5</v>
      </c>
      <c r="BD30" s="9">
        <f t="shared" si="151"/>
        <v>10.5</v>
      </c>
      <c r="BE30" s="9">
        <f t="shared" si="151"/>
        <v>10.5</v>
      </c>
      <c r="BF30" s="9">
        <f t="shared" si="151"/>
        <v>10.5</v>
      </c>
      <c r="BG30" s="9">
        <f t="shared" si="151"/>
        <v>10.5</v>
      </c>
      <c r="BH30" s="9">
        <f t="shared" si="151"/>
        <v>10.5</v>
      </c>
      <c r="BI30" s="9">
        <f t="shared" si="151"/>
        <v>10.5</v>
      </c>
      <c r="BJ30" s="9">
        <f t="shared" si="151"/>
        <v>10.5</v>
      </c>
      <c r="BK30" s="9">
        <f t="shared" si="151"/>
        <v>10.5</v>
      </c>
      <c r="BL30" s="9">
        <f t="shared" si="151"/>
        <v>10.5</v>
      </c>
      <c r="BM30" s="9">
        <f t="shared" si="151"/>
        <v>10.5</v>
      </c>
      <c r="BN30" s="9">
        <f t="shared" si="151"/>
        <v>10.5</v>
      </c>
      <c r="BO30" s="9">
        <f t="shared" si="151"/>
        <v>10.5</v>
      </c>
      <c r="BP30" s="9">
        <f t="shared" si="151"/>
        <v>10.5</v>
      </c>
      <c r="BQ30" s="9">
        <f t="shared" si="151"/>
        <v>10.5</v>
      </c>
      <c r="BR30" s="9">
        <f t="shared" ref="BR30" si="152">BQ30</f>
        <v>10.5</v>
      </c>
    </row>
    <row r="31" spans="2:70" ht="20.25" thickTop="1" thickBot="1">
      <c r="B31" s="2">
        <v>14</v>
      </c>
      <c r="C31" s="3" t="s">
        <v>16</v>
      </c>
      <c r="D31" s="21">
        <f>IF(D29-D27&lt;0,0,D29-D27)</f>
        <v>0</v>
      </c>
      <c r="E31" s="21">
        <f t="shared" ref="E31:BP31" si="153">IF(E29-E27&lt;0,0,E29-E27)</f>
        <v>0</v>
      </c>
      <c r="F31" s="21">
        <f t="shared" si="153"/>
        <v>0</v>
      </c>
      <c r="G31" s="21">
        <f t="shared" si="153"/>
        <v>0</v>
      </c>
      <c r="H31" s="21">
        <f t="shared" si="153"/>
        <v>0</v>
      </c>
      <c r="I31" s="21">
        <f t="shared" si="153"/>
        <v>0</v>
      </c>
      <c r="J31" s="21">
        <f t="shared" si="153"/>
        <v>0</v>
      </c>
      <c r="K31" s="21">
        <f t="shared" si="153"/>
        <v>0</v>
      </c>
      <c r="L31" s="21">
        <f t="shared" si="153"/>
        <v>0</v>
      </c>
      <c r="M31" s="21">
        <f t="shared" si="153"/>
        <v>0</v>
      </c>
      <c r="N31" s="21">
        <f t="shared" si="153"/>
        <v>0</v>
      </c>
      <c r="O31" s="21">
        <f t="shared" si="153"/>
        <v>0</v>
      </c>
      <c r="P31" s="21">
        <f t="shared" si="153"/>
        <v>0</v>
      </c>
      <c r="Q31" s="21">
        <f t="shared" si="153"/>
        <v>0</v>
      </c>
      <c r="R31" s="21">
        <f t="shared" si="153"/>
        <v>0</v>
      </c>
      <c r="S31" s="21">
        <f t="shared" si="153"/>
        <v>0</v>
      </c>
      <c r="T31" s="21">
        <f t="shared" si="153"/>
        <v>0</v>
      </c>
      <c r="U31" s="21">
        <f t="shared" si="153"/>
        <v>0</v>
      </c>
      <c r="V31" s="21">
        <f t="shared" si="153"/>
        <v>0</v>
      </c>
      <c r="W31" s="21">
        <f t="shared" si="153"/>
        <v>0</v>
      </c>
      <c r="X31" s="21">
        <f t="shared" si="153"/>
        <v>0</v>
      </c>
      <c r="Y31" s="21">
        <f t="shared" si="153"/>
        <v>0</v>
      </c>
      <c r="Z31" s="21">
        <f t="shared" si="153"/>
        <v>0</v>
      </c>
      <c r="AA31" s="21">
        <f t="shared" si="153"/>
        <v>0</v>
      </c>
      <c r="AB31" s="21">
        <f t="shared" si="153"/>
        <v>0</v>
      </c>
      <c r="AC31" s="21">
        <f t="shared" si="153"/>
        <v>0</v>
      </c>
      <c r="AD31" s="21">
        <f t="shared" si="153"/>
        <v>0</v>
      </c>
      <c r="AE31" s="21">
        <f t="shared" si="153"/>
        <v>0</v>
      </c>
      <c r="AF31" s="21">
        <f t="shared" si="153"/>
        <v>0</v>
      </c>
      <c r="AG31" s="21">
        <f t="shared" si="153"/>
        <v>0</v>
      </c>
      <c r="AH31" s="21">
        <f t="shared" si="153"/>
        <v>0</v>
      </c>
      <c r="AI31" s="21">
        <f t="shared" si="153"/>
        <v>0</v>
      </c>
      <c r="AJ31" s="21">
        <f t="shared" si="153"/>
        <v>3.735506183227244E-2</v>
      </c>
      <c r="AK31" s="21">
        <f t="shared" si="153"/>
        <v>5.1356372250901359</v>
      </c>
      <c r="AL31" s="21">
        <f t="shared" si="153"/>
        <v>4.9291389476899781</v>
      </c>
      <c r="AM31" s="21">
        <f t="shared" si="153"/>
        <v>4.7350874722705498</v>
      </c>
      <c r="AN31" s="21">
        <f t="shared" si="153"/>
        <v>4.5522871883473499</v>
      </c>
      <c r="AO31" s="21">
        <f t="shared" si="153"/>
        <v>4.3796550556702414</v>
      </c>
      <c r="AP31" s="21">
        <f t="shared" si="153"/>
        <v>4.2162102178680243</v>
      </c>
      <c r="AQ31" s="21">
        <f t="shared" si="153"/>
        <v>4.0610643141807827</v>
      </c>
      <c r="AR31" s="21">
        <f t="shared" si="153"/>
        <v>3.9134125288367727</v>
      </c>
      <c r="AS31" s="21">
        <f t="shared" si="153"/>
        <v>3.772525381378955</v>
      </c>
      <c r="AT31" s="21">
        <f t="shared" si="153"/>
        <v>3.6377412373962557</v>
      </c>
      <c r="AU31" s="21">
        <f t="shared" si="153"/>
        <v>3.5084595041620332</v>
      </c>
      <c r="AV31" s="21">
        <f t="shared" si="153"/>
        <v>3.3841344670116769</v>
      </c>
      <c r="AW31" s="21">
        <f t="shared" si="153"/>
        <v>3.2642697179992979</v>
      </c>
      <c r="AX31" s="21">
        <f t="shared" si="153"/>
        <v>3.1484131270478315</v>
      </c>
      <c r="AY31" s="21">
        <f t="shared" si="153"/>
        <v>3.0361523064530047</v>
      </c>
      <c r="AZ31" s="21">
        <f t="shared" si="153"/>
        <v>2.9271105214869522</v>
      </c>
      <c r="BA31" s="21">
        <f t="shared" si="153"/>
        <v>2.8209430024671747</v>
      </c>
      <c r="BB31" s="21">
        <f t="shared" si="153"/>
        <v>2.7173336166516151</v>
      </c>
      <c r="BC31" s="21">
        <f t="shared" si="153"/>
        <v>2.6159918614432627</v>
      </c>
      <c r="BD31" s="21">
        <f t="shared" si="153"/>
        <v>2.5166501434712814</v>
      </c>
      <c r="BE31" s="21">
        <f t="shared" si="153"/>
        <v>2.4190613110487789</v>
      </c>
      <c r="BF31" s="21">
        <f t="shared" si="153"/>
        <v>2.3229964102152962</v>
      </c>
      <c r="BG31" s="21">
        <f t="shared" si="153"/>
        <v>2.228242637003973</v>
      </c>
      <c r="BH31" s="21">
        <f t="shared" si="153"/>
        <v>2.134601460700992</v>
      </c>
      <c r="BI31" s="21">
        <f t="shared" si="153"/>
        <v>2.0418868946550788</v>
      </c>
      <c r="BJ31" s="21">
        <f t="shared" si="153"/>
        <v>1.9499238926269982</v>
      </c>
      <c r="BK31" s="21">
        <f t="shared" si="153"/>
        <v>1.8585468497089437</v>
      </c>
      <c r="BL31" s="21">
        <f t="shared" si="153"/>
        <v>1.7675981874494369</v>
      </c>
      <c r="BM31" s="21">
        <f t="shared" si="153"/>
        <v>1.6769270029242307</v>
      </c>
      <c r="BN31" s="21">
        <f t="shared" si="153"/>
        <v>1.5863877610080976</v>
      </c>
      <c r="BO31" s="21">
        <f t="shared" si="153"/>
        <v>1.4958390078747357</v>
      </c>
      <c r="BP31" s="21">
        <f t="shared" si="153"/>
        <v>1.4051420815807774</v>
      </c>
      <c r="BQ31" s="21">
        <f t="shared" ref="BQ31:BR31" si="154">IF(BQ29-BQ27&lt;0,0,BQ29-BQ27)</f>
        <v>1.3141597921413677</v>
      </c>
      <c r="BR31" s="21">
        <f t="shared" si="154"/>
        <v>1.2227550382893355</v>
      </c>
    </row>
    <row r="32" spans="2:70" ht="20.25" hidden="1" thickTop="1" thickBot="1">
      <c r="B32" s="2">
        <v>15</v>
      </c>
      <c r="C32" s="3" t="s">
        <v>17</v>
      </c>
      <c r="D32" s="22">
        <f>0.9*0.48*4.4294*D30*(D31)^1.5</f>
        <v>0</v>
      </c>
      <c r="E32" s="23">
        <f>0.9*0.48*4.4294*E30*(E31)^1.5</f>
        <v>0</v>
      </c>
      <c r="F32" s="23">
        <f t="shared" ref="F32:BQ32" si="155">0.9*0.48*4.4294*F30*(F31)^1.5</f>
        <v>0</v>
      </c>
      <c r="G32" s="23">
        <f t="shared" si="155"/>
        <v>0</v>
      </c>
      <c r="H32" s="23">
        <f t="shared" si="155"/>
        <v>0</v>
      </c>
      <c r="I32" s="23">
        <f t="shared" si="155"/>
        <v>0</v>
      </c>
      <c r="J32" s="23">
        <f t="shared" si="155"/>
        <v>0</v>
      </c>
      <c r="K32" s="23">
        <f t="shared" si="155"/>
        <v>0</v>
      </c>
      <c r="L32" s="23">
        <f t="shared" si="155"/>
        <v>0</v>
      </c>
      <c r="M32" s="23">
        <f t="shared" si="155"/>
        <v>0</v>
      </c>
      <c r="N32" s="23">
        <f t="shared" si="155"/>
        <v>0</v>
      </c>
      <c r="O32" s="23">
        <f t="shared" si="155"/>
        <v>0</v>
      </c>
      <c r="P32" s="23">
        <f t="shared" si="155"/>
        <v>0</v>
      </c>
      <c r="Q32" s="23">
        <f t="shared" si="155"/>
        <v>0</v>
      </c>
      <c r="R32" s="23">
        <f t="shared" si="155"/>
        <v>0</v>
      </c>
      <c r="S32" s="23">
        <f t="shared" si="155"/>
        <v>0</v>
      </c>
      <c r="T32" s="23">
        <f t="shared" si="155"/>
        <v>0</v>
      </c>
      <c r="U32" s="23">
        <f t="shared" si="155"/>
        <v>0</v>
      </c>
      <c r="V32" s="23">
        <f t="shared" si="155"/>
        <v>0</v>
      </c>
      <c r="W32" s="23">
        <f t="shared" si="155"/>
        <v>0</v>
      </c>
      <c r="X32" s="23">
        <f t="shared" si="155"/>
        <v>0</v>
      </c>
      <c r="Y32" s="23">
        <f t="shared" si="155"/>
        <v>0</v>
      </c>
      <c r="Z32" s="23">
        <f t="shared" si="155"/>
        <v>0</v>
      </c>
      <c r="AA32" s="23">
        <f t="shared" si="155"/>
        <v>0</v>
      </c>
      <c r="AB32" s="23">
        <f t="shared" si="155"/>
        <v>0</v>
      </c>
      <c r="AC32" s="23">
        <f t="shared" si="155"/>
        <v>0</v>
      </c>
      <c r="AD32" s="23">
        <f t="shared" si="155"/>
        <v>0</v>
      </c>
      <c r="AE32" s="23">
        <f t="shared" si="155"/>
        <v>0</v>
      </c>
      <c r="AF32" s="23">
        <f t="shared" si="155"/>
        <v>0</v>
      </c>
      <c r="AG32" s="23">
        <f t="shared" si="155"/>
        <v>0</v>
      </c>
      <c r="AH32" s="23">
        <f t="shared" si="155"/>
        <v>0</v>
      </c>
      <c r="AI32" s="23">
        <f t="shared" si="155"/>
        <v>0</v>
      </c>
      <c r="AJ32" s="23">
        <f t="shared" si="155"/>
        <v>0.14505815074828182</v>
      </c>
      <c r="AK32" s="23">
        <f t="shared" si="155"/>
        <v>233.83496677662646</v>
      </c>
      <c r="AL32" s="23">
        <f t="shared" si="155"/>
        <v>219.87433461762532</v>
      </c>
      <c r="AM32" s="23">
        <f t="shared" si="155"/>
        <v>207.01888089496003</v>
      </c>
      <c r="AN32" s="23">
        <f t="shared" si="155"/>
        <v>195.14724560057161</v>
      </c>
      <c r="AO32" s="23">
        <f t="shared" si="155"/>
        <v>184.15257969233014</v>
      </c>
      <c r="AP32" s="23">
        <f t="shared" si="155"/>
        <v>173.94074739502827</v>
      </c>
      <c r="AQ32" s="23">
        <f t="shared" si="155"/>
        <v>164.4287473469046</v>
      </c>
      <c r="AR32" s="23">
        <f t="shared" si="155"/>
        <v>155.54333048622496</v>
      </c>
      <c r="AS32" s="23">
        <f t="shared" si="155"/>
        <v>147.21979300204376</v>
      </c>
      <c r="AT32" s="23">
        <f t="shared" si="155"/>
        <v>139.40092388898861</v>
      </c>
      <c r="AU32" s="23">
        <f t="shared" si="155"/>
        <v>132.03608828011272</v>
      </c>
      <c r="AV32" s="23">
        <f t="shared" si="155"/>
        <v>125.08042954334879</v>
      </c>
      <c r="AW32" s="23">
        <f t="shared" si="155"/>
        <v>118.49417496426521</v>
      </c>
      <c r="AX32" s="23">
        <f t="shared" si="155"/>
        <v>112.2420316076104</v>
      </c>
      <c r="AY32" s="23">
        <f t="shared" si="155"/>
        <v>106.2926606016718</v>
      </c>
      <c r="AZ32" s="23">
        <f t="shared" si="155"/>
        <v>100.61821959710731</v>
      </c>
      <c r="BA32" s="23">
        <f t="shared" si="155"/>
        <v>95.193964508084349</v>
      </c>
      <c r="BB32" s="23">
        <f t="shared" si="155"/>
        <v>89.997902850939496</v>
      </c>
      <c r="BC32" s="23">
        <f t="shared" si="155"/>
        <v>85.010492063219701</v>
      </c>
      <c r="BD32" s="23">
        <f t="shared" si="155"/>
        <v>80.214377126588332</v>
      </c>
      <c r="BE32" s="23">
        <f t="shared" si="155"/>
        <v>75.5941626451134</v>
      </c>
      <c r="BF32" s="23">
        <f t="shared" si="155"/>
        <v>71.136215260976996</v>
      </c>
      <c r="BG32" s="23">
        <f t="shared" si="155"/>
        <v>66.828492937894822</v>
      </c>
      <c r="BH32" s="23">
        <f t="shared" si="155"/>
        <v>62.660398224187091</v>
      </c>
      <c r="BI32" s="23">
        <f t="shared" si="155"/>
        <v>58.622653137886999</v>
      </c>
      <c r="BJ32" s="23">
        <f t="shared" si="155"/>
        <v>54.707193812311573</v>
      </c>
      <c r="BK32" s="23">
        <f t="shared" si="155"/>
        <v>50.907083520319105</v>
      </c>
      <c r="BL32" s="23">
        <f t="shared" si="155"/>
        <v>47.21644318061287</v>
      </c>
      <c r="BM32" s="23">
        <f t="shared" si="155"/>
        <v>43.630398966747975</v>
      </c>
      <c r="BN32" s="23">
        <f t="shared" si="155"/>
        <v>40.145047225098821</v>
      </c>
      <c r="BO32" s="23">
        <f t="shared" si="155"/>
        <v>36.757437612134325</v>
      </c>
      <c r="BP32" s="23">
        <f t="shared" si="155"/>
        <v>33.465576259080748</v>
      </c>
      <c r="BQ32" s="23">
        <f t="shared" si="155"/>
        <v>30.268451977872839</v>
      </c>
      <c r="BR32" s="23">
        <f t="shared" ref="BR32" si="156">0.9*0.48*4.4294*BR30*(BR31)^1.5</f>
        <v>27.166090220016368</v>
      </c>
    </row>
    <row r="33" spans="1:70" ht="19.5" thickBot="1">
      <c r="B33" s="2">
        <v>15</v>
      </c>
      <c r="C33" s="25" t="s">
        <v>17</v>
      </c>
      <c r="D33" s="26">
        <f>0.9*0.48*D30*4.429*(D31)^1.5</f>
        <v>0</v>
      </c>
      <c r="E33" s="26">
        <f>0.9*0.48*E30*4.429*(E31)^1.5</f>
        <v>0</v>
      </c>
      <c r="F33" s="26">
        <f>0.9*0.48*F30*4.429*(F31)^1.5</f>
        <v>0</v>
      </c>
      <c r="G33" s="26">
        <f t="shared" ref="F33:BQ33" si="157">0.9*0.48*G30*4.429*(G31)^1.5</f>
        <v>0</v>
      </c>
      <c r="H33" s="26">
        <f t="shared" si="157"/>
        <v>0</v>
      </c>
      <c r="I33" s="26">
        <f t="shared" si="157"/>
        <v>0</v>
      </c>
      <c r="J33" s="26">
        <f t="shared" si="157"/>
        <v>0</v>
      </c>
      <c r="K33" s="26">
        <f t="shared" si="157"/>
        <v>0</v>
      </c>
      <c r="L33" s="26">
        <f t="shared" si="157"/>
        <v>0</v>
      </c>
      <c r="M33" s="26">
        <f t="shared" si="157"/>
        <v>0</v>
      </c>
      <c r="N33" s="26">
        <f t="shared" si="157"/>
        <v>0</v>
      </c>
      <c r="O33" s="26">
        <f t="shared" si="157"/>
        <v>0</v>
      </c>
      <c r="P33" s="26">
        <f t="shared" si="157"/>
        <v>0</v>
      </c>
      <c r="Q33" s="26">
        <f t="shared" si="157"/>
        <v>0</v>
      </c>
      <c r="R33" s="26">
        <f t="shared" si="157"/>
        <v>0</v>
      </c>
      <c r="S33" s="26">
        <f t="shared" si="157"/>
        <v>0</v>
      </c>
      <c r="T33" s="26">
        <f t="shared" si="157"/>
        <v>0</v>
      </c>
      <c r="U33" s="26">
        <f t="shared" si="157"/>
        <v>0</v>
      </c>
      <c r="V33" s="26">
        <f t="shared" si="157"/>
        <v>0</v>
      </c>
      <c r="W33" s="26">
        <f t="shared" si="157"/>
        <v>0</v>
      </c>
      <c r="X33" s="26">
        <f t="shared" si="157"/>
        <v>0</v>
      </c>
      <c r="Y33" s="26">
        <f t="shared" si="157"/>
        <v>0</v>
      </c>
      <c r="Z33" s="26">
        <f t="shared" si="157"/>
        <v>0</v>
      </c>
      <c r="AA33" s="26">
        <f t="shared" si="157"/>
        <v>0</v>
      </c>
      <c r="AB33" s="26">
        <f t="shared" si="157"/>
        <v>0</v>
      </c>
      <c r="AC33" s="26">
        <f t="shared" si="157"/>
        <v>0</v>
      </c>
      <c r="AD33" s="26">
        <f t="shared" si="157"/>
        <v>0</v>
      </c>
      <c r="AE33" s="26">
        <f t="shared" si="157"/>
        <v>0</v>
      </c>
      <c r="AF33" s="26">
        <f t="shared" si="157"/>
        <v>0</v>
      </c>
      <c r="AG33" s="26">
        <f t="shared" si="157"/>
        <v>0</v>
      </c>
      <c r="AH33" s="26">
        <f t="shared" si="157"/>
        <v>0</v>
      </c>
      <c r="AI33" s="26">
        <f t="shared" si="157"/>
        <v>0</v>
      </c>
      <c r="AJ33" s="26">
        <f t="shared" si="157"/>
        <v>0.14504505117265096</v>
      </c>
      <c r="AK33" s="26">
        <f t="shared" si="157"/>
        <v>233.81385014983485</v>
      </c>
      <c r="AL33" s="26">
        <f t="shared" si="157"/>
        <v>219.85447871528029</v>
      </c>
      <c r="AM33" s="26">
        <f t="shared" si="157"/>
        <v>207.00018591316609</v>
      </c>
      <c r="AN33" s="26">
        <f t="shared" si="157"/>
        <v>195.12962269493198</v>
      </c>
      <c r="AO33" s="26">
        <f t="shared" si="157"/>
        <v>184.13594966752385</v>
      </c>
      <c r="AP33" s="26">
        <f t="shared" si="157"/>
        <v>173.92503955673007</v>
      </c>
      <c r="AQ33" s="26">
        <f t="shared" si="157"/>
        <v>164.41389849628402</v>
      </c>
      <c r="AR33" s="26">
        <f t="shared" si="157"/>
        <v>155.52928403925821</v>
      </c>
      <c r="AS33" s="26">
        <f t="shared" si="157"/>
        <v>147.20649821782902</v>
      </c>
      <c r="AT33" s="26">
        <f t="shared" si="157"/>
        <v>139.38833519310302</v>
      </c>
      <c r="AU33" s="26">
        <f t="shared" si="157"/>
        <v>132.02416467074983</v>
      </c>
      <c r="AV33" s="26">
        <f t="shared" si="157"/>
        <v>125.06913406951094</v>
      </c>
      <c r="AW33" s="26">
        <f t="shared" si="157"/>
        <v>118.48347426665703</v>
      </c>
      <c r="AX33" s="26">
        <f t="shared" si="157"/>
        <v>112.23189551408915</v>
      </c>
      <c r="AY33" s="26">
        <f t="shared" si="157"/>
        <v>106.28306177017302</v>
      </c>
      <c r="AZ33" s="26">
        <f t="shared" si="157"/>
        <v>100.60913319988899</v>
      </c>
      <c r="BA33" s="26">
        <f t="shared" si="157"/>
        <v>95.185367951936058</v>
      </c>
      <c r="BB33" s="26">
        <f t="shared" si="157"/>
        <v>89.989775528697123</v>
      </c>
      <c r="BC33" s="26">
        <f t="shared" si="157"/>
        <v>85.002815132523594</v>
      </c>
      <c r="BD33" s="26">
        <f t="shared" si="157"/>
        <v>80.207133312335685</v>
      </c>
      <c r="BE33" s="26">
        <f t="shared" si="157"/>
        <v>75.587336062493165</v>
      </c>
      <c r="BF33" s="26">
        <f t="shared" si="157"/>
        <v>71.129791256347829</v>
      </c>
      <c r="BG33" s="26">
        <f t="shared" si="157"/>
        <v>66.822457945079734</v>
      </c>
      <c r="BH33" s="26">
        <f t="shared" si="157"/>
        <v>62.654739634019194</v>
      </c>
      <c r="BI33" s="26">
        <f t="shared" si="157"/>
        <v>58.617359179053935</v>
      </c>
      <c r="BJ33" s="26">
        <f t="shared" si="157"/>
        <v>54.702253441713985</v>
      </c>
      <c r="BK33" s="26">
        <f t="shared" si="157"/>
        <v>50.90248632128354</v>
      </c>
      <c r="BL33" s="26">
        <f t="shared" si="157"/>
        <v>47.212179267380321</v>
      </c>
      <c r="BM33" s="26">
        <f t="shared" si="157"/>
        <v>43.62645889369368</v>
      </c>
      <c r="BN33" s="26">
        <f t="shared" si="157"/>
        <v>40.141421899120125</v>
      </c>
      <c r="BO33" s="26">
        <f t="shared" si="157"/>
        <v>36.754118206561373</v>
      </c>
      <c r="BP33" s="26">
        <f t="shared" si="157"/>
        <v>33.46255412730136</v>
      </c>
      <c r="BQ33" s="26">
        <f t="shared" si="157"/>
        <v>30.26571856459087</v>
      </c>
      <c r="BR33" s="26">
        <f t="shared" ref="BR33" si="158">0.9*0.48*BR30*4.429*(BR31)^1.5</f>
        <v>27.163636967637263</v>
      </c>
    </row>
    <row r="34" spans="1:70" ht="20.25" thickTop="1" thickBot="1">
      <c r="B34" s="2">
        <v>16</v>
      </c>
      <c r="C34" s="3" t="s">
        <v>18</v>
      </c>
      <c r="D34" s="8">
        <v>15</v>
      </c>
      <c r="E34" s="9">
        <f>D34</f>
        <v>15</v>
      </c>
      <c r="F34" s="9">
        <f t="shared" ref="F34:BQ34" si="159">E34</f>
        <v>15</v>
      </c>
      <c r="G34" s="9">
        <f t="shared" si="159"/>
        <v>15</v>
      </c>
      <c r="H34" s="9">
        <f t="shared" si="159"/>
        <v>15</v>
      </c>
      <c r="I34" s="9">
        <f t="shared" si="159"/>
        <v>15</v>
      </c>
      <c r="J34" s="9">
        <f t="shared" si="159"/>
        <v>15</v>
      </c>
      <c r="K34" s="9">
        <f t="shared" si="159"/>
        <v>15</v>
      </c>
      <c r="L34" s="9">
        <f t="shared" si="159"/>
        <v>15</v>
      </c>
      <c r="M34" s="9">
        <f t="shared" si="159"/>
        <v>15</v>
      </c>
      <c r="N34" s="9">
        <f t="shared" si="159"/>
        <v>15</v>
      </c>
      <c r="O34" s="9">
        <f t="shared" si="159"/>
        <v>15</v>
      </c>
      <c r="P34" s="9">
        <f t="shared" si="159"/>
        <v>15</v>
      </c>
      <c r="Q34" s="9">
        <f t="shared" si="159"/>
        <v>15</v>
      </c>
      <c r="R34" s="9">
        <f t="shared" si="159"/>
        <v>15</v>
      </c>
      <c r="S34" s="9">
        <f t="shared" si="159"/>
        <v>15</v>
      </c>
      <c r="T34" s="9">
        <f t="shared" si="159"/>
        <v>15</v>
      </c>
      <c r="U34" s="9">
        <f t="shared" si="159"/>
        <v>15</v>
      </c>
      <c r="V34" s="9">
        <f t="shared" si="159"/>
        <v>15</v>
      </c>
      <c r="W34" s="9">
        <f t="shared" si="159"/>
        <v>15</v>
      </c>
      <c r="X34" s="9">
        <f t="shared" si="159"/>
        <v>15</v>
      </c>
      <c r="Y34" s="9">
        <f t="shared" si="159"/>
        <v>15</v>
      </c>
      <c r="Z34" s="9">
        <f t="shared" si="159"/>
        <v>15</v>
      </c>
      <c r="AA34" s="9">
        <f t="shared" si="159"/>
        <v>15</v>
      </c>
      <c r="AB34" s="9">
        <f t="shared" si="159"/>
        <v>15</v>
      </c>
      <c r="AC34" s="9">
        <f t="shared" si="159"/>
        <v>15</v>
      </c>
      <c r="AD34" s="9">
        <f t="shared" si="159"/>
        <v>15</v>
      </c>
      <c r="AE34" s="9">
        <f t="shared" si="159"/>
        <v>15</v>
      </c>
      <c r="AF34" s="9">
        <f t="shared" si="159"/>
        <v>15</v>
      </c>
      <c r="AG34" s="9">
        <f t="shared" si="159"/>
        <v>15</v>
      </c>
      <c r="AH34" s="9">
        <f t="shared" si="159"/>
        <v>15</v>
      </c>
      <c r="AI34" s="9">
        <f t="shared" si="159"/>
        <v>15</v>
      </c>
      <c r="AJ34" s="9">
        <f t="shared" si="159"/>
        <v>15</v>
      </c>
      <c r="AK34" s="9">
        <f t="shared" si="159"/>
        <v>15</v>
      </c>
      <c r="AL34" s="9">
        <f t="shared" si="159"/>
        <v>15</v>
      </c>
      <c r="AM34" s="9">
        <f t="shared" si="159"/>
        <v>15</v>
      </c>
      <c r="AN34" s="9">
        <f t="shared" si="159"/>
        <v>15</v>
      </c>
      <c r="AO34" s="9">
        <f t="shared" si="159"/>
        <v>15</v>
      </c>
      <c r="AP34" s="9">
        <f t="shared" si="159"/>
        <v>15</v>
      </c>
      <c r="AQ34" s="9">
        <f t="shared" si="159"/>
        <v>15</v>
      </c>
      <c r="AR34" s="9">
        <f t="shared" si="159"/>
        <v>15</v>
      </c>
      <c r="AS34" s="9">
        <f t="shared" si="159"/>
        <v>15</v>
      </c>
      <c r="AT34" s="9">
        <f t="shared" si="159"/>
        <v>15</v>
      </c>
      <c r="AU34" s="9">
        <f t="shared" si="159"/>
        <v>15</v>
      </c>
      <c r="AV34" s="9">
        <f t="shared" si="159"/>
        <v>15</v>
      </c>
      <c r="AW34" s="9">
        <f t="shared" si="159"/>
        <v>15</v>
      </c>
      <c r="AX34" s="9">
        <f t="shared" si="159"/>
        <v>15</v>
      </c>
      <c r="AY34" s="9">
        <f t="shared" si="159"/>
        <v>15</v>
      </c>
      <c r="AZ34" s="9">
        <f t="shared" si="159"/>
        <v>15</v>
      </c>
      <c r="BA34" s="9">
        <f t="shared" si="159"/>
        <v>15</v>
      </c>
      <c r="BB34" s="9">
        <f t="shared" si="159"/>
        <v>15</v>
      </c>
      <c r="BC34" s="9">
        <f t="shared" si="159"/>
        <v>15</v>
      </c>
      <c r="BD34" s="9">
        <f t="shared" si="159"/>
        <v>15</v>
      </c>
      <c r="BE34" s="9">
        <f t="shared" si="159"/>
        <v>15</v>
      </c>
      <c r="BF34" s="9">
        <f t="shared" si="159"/>
        <v>15</v>
      </c>
      <c r="BG34" s="9">
        <f t="shared" si="159"/>
        <v>15</v>
      </c>
      <c r="BH34" s="9">
        <f t="shared" si="159"/>
        <v>15</v>
      </c>
      <c r="BI34" s="9">
        <f t="shared" si="159"/>
        <v>15</v>
      </c>
      <c r="BJ34" s="9">
        <f t="shared" si="159"/>
        <v>15</v>
      </c>
      <c r="BK34" s="9">
        <f t="shared" si="159"/>
        <v>15</v>
      </c>
      <c r="BL34" s="9">
        <f t="shared" si="159"/>
        <v>15</v>
      </c>
      <c r="BM34" s="9">
        <f t="shared" si="159"/>
        <v>15</v>
      </c>
      <c r="BN34" s="9">
        <f t="shared" si="159"/>
        <v>15</v>
      </c>
      <c r="BO34" s="9">
        <f t="shared" si="159"/>
        <v>15</v>
      </c>
      <c r="BP34" s="9">
        <f t="shared" si="159"/>
        <v>15</v>
      </c>
      <c r="BQ34" s="9">
        <f t="shared" si="159"/>
        <v>15</v>
      </c>
      <c r="BR34" s="9">
        <f t="shared" ref="BR34:BR35" si="160">BQ34</f>
        <v>15</v>
      </c>
    </row>
    <row r="35" spans="1:70" ht="20.25" thickTop="1" thickBot="1">
      <c r="B35" s="2">
        <v>17</v>
      </c>
      <c r="C35" s="3" t="s">
        <v>19</v>
      </c>
      <c r="D35" s="8">
        <v>0</v>
      </c>
      <c r="E35" s="9">
        <f>D35</f>
        <v>0</v>
      </c>
      <c r="F35" s="9">
        <f t="shared" ref="F35:BQ35" si="161">E35</f>
        <v>0</v>
      </c>
      <c r="G35" s="9">
        <f t="shared" si="161"/>
        <v>0</v>
      </c>
      <c r="H35" s="9">
        <f t="shared" si="161"/>
        <v>0</v>
      </c>
      <c r="I35" s="9">
        <f t="shared" si="161"/>
        <v>0</v>
      </c>
      <c r="J35" s="9">
        <f t="shared" si="161"/>
        <v>0</v>
      </c>
      <c r="K35" s="9">
        <f t="shared" si="161"/>
        <v>0</v>
      </c>
      <c r="L35" s="9">
        <f t="shared" si="161"/>
        <v>0</v>
      </c>
      <c r="M35" s="9">
        <f t="shared" si="161"/>
        <v>0</v>
      </c>
      <c r="N35" s="9">
        <f t="shared" si="161"/>
        <v>0</v>
      </c>
      <c r="O35" s="9">
        <f t="shared" si="161"/>
        <v>0</v>
      </c>
      <c r="P35" s="9">
        <f t="shared" si="161"/>
        <v>0</v>
      </c>
      <c r="Q35" s="9">
        <f t="shared" si="161"/>
        <v>0</v>
      </c>
      <c r="R35" s="9">
        <f t="shared" si="161"/>
        <v>0</v>
      </c>
      <c r="S35" s="9">
        <f t="shared" si="161"/>
        <v>0</v>
      </c>
      <c r="T35" s="9">
        <f t="shared" si="161"/>
        <v>0</v>
      </c>
      <c r="U35" s="9">
        <f t="shared" si="161"/>
        <v>0</v>
      </c>
      <c r="V35" s="9">
        <f t="shared" si="161"/>
        <v>0</v>
      </c>
      <c r="W35" s="9">
        <f t="shared" si="161"/>
        <v>0</v>
      </c>
      <c r="X35" s="9">
        <f t="shared" si="161"/>
        <v>0</v>
      </c>
      <c r="Y35" s="9">
        <f t="shared" si="161"/>
        <v>0</v>
      </c>
      <c r="Z35" s="9">
        <f t="shared" si="161"/>
        <v>0</v>
      </c>
      <c r="AA35" s="9">
        <f t="shared" si="161"/>
        <v>0</v>
      </c>
      <c r="AB35" s="9">
        <f t="shared" si="161"/>
        <v>0</v>
      </c>
      <c r="AC35" s="9">
        <f t="shared" si="161"/>
        <v>0</v>
      </c>
      <c r="AD35" s="9">
        <f t="shared" si="161"/>
        <v>0</v>
      </c>
      <c r="AE35" s="9">
        <f t="shared" si="161"/>
        <v>0</v>
      </c>
      <c r="AF35" s="9">
        <f t="shared" si="161"/>
        <v>0</v>
      </c>
      <c r="AG35" s="9">
        <f t="shared" si="161"/>
        <v>0</v>
      </c>
      <c r="AH35" s="9">
        <f t="shared" si="161"/>
        <v>0</v>
      </c>
      <c r="AI35" s="9">
        <f t="shared" si="161"/>
        <v>0</v>
      </c>
      <c r="AJ35" s="9">
        <f t="shared" si="161"/>
        <v>0</v>
      </c>
      <c r="AK35" s="9">
        <f t="shared" si="161"/>
        <v>0</v>
      </c>
      <c r="AL35" s="9">
        <f t="shared" si="161"/>
        <v>0</v>
      </c>
      <c r="AM35" s="9">
        <f t="shared" si="161"/>
        <v>0</v>
      </c>
      <c r="AN35" s="9">
        <f t="shared" si="161"/>
        <v>0</v>
      </c>
      <c r="AO35" s="9">
        <f t="shared" si="161"/>
        <v>0</v>
      </c>
      <c r="AP35" s="9">
        <f t="shared" si="161"/>
        <v>0</v>
      </c>
      <c r="AQ35" s="9">
        <f t="shared" si="161"/>
        <v>0</v>
      </c>
      <c r="AR35" s="9">
        <f t="shared" si="161"/>
        <v>0</v>
      </c>
      <c r="AS35" s="9">
        <f t="shared" si="161"/>
        <v>0</v>
      </c>
      <c r="AT35" s="9">
        <f t="shared" si="161"/>
        <v>0</v>
      </c>
      <c r="AU35" s="9">
        <f t="shared" si="161"/>
        <v>0</v>
      </c>
      <c r="AV35" s="9">
        <f t="shared" si="161"/>
        <v>0</v>
      </c>
      <c r="AW35" s="9">
        <f t="shared" si="161"/>
        <v>0</v>
      </c>
      <c r="AX35" s="9">
        <f t="shared" si="161"/>
        <v>0</v>
      </c>
      <c r="AY35" s="9">
        <f t="shared" si="161"/>
        <v>0</v>
      </c>
      <c r="AZ35" s="9">
        <f t="shared" si="161"/>
        <v>0</v>
      </c>
      <c r="BA35" s="9">
        <f t="shared" si="161"/>
        <v>0</v>
      </c>
      <c r="BB35" s="9">
        <f t="shared" si="161"/>
        <v>0</v>
      </c>
      <c r="BC35" s="9">
        <f t="shared" si="161"/>
        <v>0</v>
      </c>
      <c r="BD35" s="9">
        <f t="shared" si="161"/>
        <v>0</v>
      </c>
      <c r="BE35" s="9">
        <f t="shared" si="161"/>
        <v>0</v>
      </c>
      <c r="BF35" s="9">
        <f t="shared" si="161"/>
        <v>0</v>
      </c>
      <c r="BG35" s="9">
        <f t="shared" si="161"/>
        <v>0</v>
      </c>
      <c r="BH35" s="9">
        <f t="shared" si="161"/>
        <v>0</v>
      </c>
      <c r="BI35" s="9">
        <f t="shared" si="161"/>
        <v>0</v>
      </c>
      <c r="BJ35" s="9">
        <f t="shared" si="161"/>
        <v>0</v>
      </c>
      <c r="BK35" s="9">
        <f t="shared" si="161"/>
        <v>0</v>
      </c>
      <c r="BL35" s="9">
        <f t="shared" si="161"/>
        <v>0</v>
      </c>
      <c r="BM35" s="9">
        <f t="shared" si="161"/>
        <v>0</v>
      </c>
      <c r="BN35" s="9">
        <f t="shared" si="161"/>
        <v>0</v>
      </c>
      <c r="BO35" s="9">
        <f t="shared" si="161"/>
        <v>0</v>
      </c>
      <c r="BP35" s="9">
        <f t="shared" si="161"/>
        <v>0</v>
      </c>
      <c r="BQ35" s="9">
        <f t="shared" si="161"/>
        <v>0</v>
      </c>
      <c r="BR35" s="9">
        <f t="shared" si="160"/>
        <v>0</v>
      </c>
    </row>
    <row r="36" spans="1:70" ht="20.25" thickTop="1" thickBot="1">
      <c r="B36" s="2">
        <v>18</v>
      </c>
      <c r="C36" s="3" t="s">
        <v>20</v>
      </c>
      <c r="D36" s="27">
        <f>(D32+D34+D35)*D21*3600/1000000</f>
        <v>0.108</v>
      </c>
      <c r="E36" s="11">
        <f t="shared" ref="E36" si="162">(E32+E34+E35)*E21*3600/1000000</f>
        <v>0.108</v>
      </c>
      <c r="F36" s="11">
        <f t="shared" ref="F36:BQ36" si="163">(F32+F34+F35)*F21*3600/1000000</f>
        <v>0.108</v>
      </c>
      <c r="G36" s="11">
        <f t="shared" si="163"/>
        <v>0.108</v>
      </c>
      <c r="H36" s="11">
        <f t="shared" si="163"/>
        <v>0.108</v>
      </c>
      <c r="I36" s="11">
        <f t="shared" si="163"/>
        <v>0.108</v>
      </c>
      <c r="J36" s="11">
        <f t="shared" si="163"/>
        <v>0.108</v>
      </c>
      <c r="K36" s="11">
        <f t="shared" si="163"/>
        <v>0.108</v>
      </c>
      <c r="L36" s="11">
        <f t="shared" si="163"/>
        <v>0.108</v>
      </c>
      <c r="M36" s="11">
        <f t="shared" si="163"/>
        <v>0.108</v>
      </c>
      <c r="N36" s="11">
        <f t="shared" si="163"/>
        <v>0.108</v>
      </c>
      <c r="O36" s="11">
        <f t="shared" si="163"/>
        <v>0.108</v>
      </c>
      <c r="P36" s="11">
        <f t="shared" si="163"/>
        <v>0.108</v>
      </c>
      <c r="Q36" s="11">
        <f t="shared" si="163"/>
        <v>0.108</v>
      </c>
      <c r="R36" s="11">
        <f t="shared" si="163"/>
        <v>0.108</v>
      </c>
      <c r="S36" s="11">
        <f t="shared" si="163"/>
        <v>0.108</v>
      </c>
      <c r="T36" s="11">
        <f t="shared" si="163"/>
        <v>0.108</v>
      </c>
      <c r="U36" s="11">
        <f t="shared" si="163"/>
        <v>0.108</v>
      </c>
      <c r="V36" s="11">
        <f t="shared" si="163"/>
        <v>0.108</v>
      </c>
      <c r="W36" s="11">
        <f t="shared" si="163"/>
        <v>0.108</v>
      </c>
      <c r="X36" s="11">
        <f t="shared" si="163"/>
        <v>0.108</v>
      </c>
      <c r="Y36" s="11">
        <f t="shared" si="163"/>
        <v>0.108</v>
      </c>
      <c r="Z36" s="11">
        <f t="shared" si="163"/>
        <v>0.108</v>
      </c>
      <c r="AA36" s="11">
        <f t="shared" si="163"/>
        <v>0.108</v>
      </c>
      <c r="AB36" s="11">
        <f t="shared" si="163"/>
        <v>0.108</v>
      </c>
      <c r="AC36" s="11">
        <f t="shared" si="163"/>
        <v>0.108</v>
      </c>
      <c r="AD36" s="11">
        <f t="shared" si="163"/>
        <v>0.108</v>
      </c>
      <c r="AE36" s="11">
        <f t="shared" si="163"/>
        <v>0.108</v>
      </c>
      <c r="AF36" s="11">
        <f t="shared" si="163"/>
        <v>0.108</v>
      </c>
      <c r="AG36" s="11">
        <f t="shared" si="163"/>
        <v>0.108</v>
      </c>
      <c r="AH36" s="11">
        <f t="shared" si="163"/>
        <v>0.108</v>
      </c>
      <c r="AI36" s="11">
        <f t="shared" si="163"/>
        <v>0.108</v>
      </c>
      <c r="AJ36" s="11">
        <f t="shared" si="163"/>
        <v>0.10904441868538763</v>
      </c>
      <c r="AK36" s="11">
        <f t="shared" si="163"/>
        <v>1.7916117607917106</v>
      </c>
      <c r="AL36" s="11">
        <f t="shared" si="163"/>
        <v>1.6910952092469023</v>
      </c>
      <c r="AM36" s="11">
        <f t="shared" si="163"/>
        <v>1.5985359424437122</v>
      </c>
      <c r="AN36" s="11">
        <f t="shared" si="163"/>
        <v>1.5130601683241156</v>
      </c>
      <c r="AO36" s="11">
        <f t="shared" si="163"/>
        <v>1.4338985737847769</v>
      </c>
      <c r="AP36" s="11">
        <f t="shared" si="163"/>
        <v>1.3603733812442036</v>
      </c>
      <c r="AQ36" s="11">
        <f t="shared" si="163"/>
        <v>1.2918869808977131</v>
      </c>
      <c r="AR36" s="11">
        <f t="shared" si="163"/>
        <v>1.2279119795008198</v>
      </c>
      <c r="AS36" s="11">
        <f t="shared" si="163"/>
        <v>1.1679825096147152</v>
      </c>
      <c r="AT36" s="11">
        <f t="shared" si="163"/>
        <v>1.111686652000718</v>
      </c>
      <c r="AU36" s="11">
        <f t="shared" si="163"/>
        <v>1.0586598356168115</v>
      </c>
      <c r="AV36" s="11">
        <f t="shared" si="163"/>
        <v>1.0085790927121112</v>
      </c>
      <c r="AW36" s="11">
        <f t="shared" si="163"/>
        <v>0.9611580597427094</v>
      </c>
      <c r="AX36" s="11">
        <f t="shared" si="163"/>
        <v>0.91614262757479492</v>
      </c>
      <c r="AY36" s="11">
        <f t="shared" si="163"/>
        <v>0.87330715633203693</v>
      </c>
      <c r="AZ36" s="11">
        <f t="shared" si="163"/>
        <v>0.83245118109917271</v>
      </c>
      <c r="BA36" s="11">
        <f t="shared" si="163"/>
        <v>0.79339654445820729</v>
      </c>
      <c r="BB36" s="11">
        <f t="shared" si="163"/>
        <v>0.75598490052676437</v>
      </c>
      <c r="BC36" s="11">
        <f t="shared" si="163"/>
        <v>0.72007554285518183</v>
      </c>
      <c r="BD36" s="11">
        <f t="shared" si="163"/>
        <v>0.68554351531143598</v>
      </c>
      <c r="BE36" s="11">
        <f t="shared" si="163"/>
        <v>0.65227797104481644</v>
      </c>
      <c r="BF36" s="11">
        <f t="shared" si="163"/>
        <v>0.62018074987903438</v>
      </c>
      <c r="BG36" s="11">
        <f t="shared" si="163"/>
        <v>0.58916514915284268</v>
      </c>
      <c r="BH36" s="11">
        <f t="shared" si="163"/>
        <v>0.55915486721414698</v>
      </c>
      <c r="BI36" s="11">
        <f t="shared" si="163"/>
        <v>0.53008310259278646</v>
      </c>
      <c r="BJ36" s="11">
        <f t="shared" si="163"/>
        <v>0.50189179544864337</v>
      </c>
      <c r="BK36" s="11">
        <f t="shared" si="163"/>
        <v>0.47453100134629755</v>
      </c>
      <c r="BL36" s="11">
        <f t="shared" si="163"/>
        <v>0.44795839090041267</v>
      </c>
      <c r="BM36" s="11">
        <f t="shared" si="163"/>
        <v>0.42213887256058547</v>
      </c>
      <c r="BN36" s="11">
        <f t="shared" si="163"/>
        <v>0.39704434002071154</v>
      </c>
      <c r="BO36" s="11">
        <f t="shared" si="163"/>
        <v>0.37265355080736712</v>
      </c>
      <c r="BP36" s="11">
        <f t="shared" si="163"/>
        <v>0.34895214906538136</v>
      </c>
      <c r="BQ36" s="11">
        <f t="shared" si="163"/>
        <v>0.32593285424068447</v>
      </c>
      <c r="BR36" s="11">
        <f t="shared" ref="BR36" si="164">(BR32+BR34+BR35)*BR21*3600/1000000</f>
        <v>0.30359584958411789</v>
      </c>
    </row>
    <row r="37" spans="1:70" ht="20.25" thickTop="1" thickBot="1">
      <c r="B37" s="2">
        <v>19</v>
      </c>
      <c r="C37" s="3" t="s">
        <v>21</v>
      </c>
      <c r="D37" s="28">
        <f t="shared" ref="D37:E37" si="165">D26-D36</f>
        <v>-0.09</v>
      </c>
      <c r="E37" s="29">
        <f t="shared" si="165"/>
        <v>-5.3999999999999999E-2</v>
      </c>
      <c r="F37" s="29">
        <f t="shared" ref="F37:BQ37" si="166">F26-F36</f>
        <v>-1.8000000000000002E-2</v>
      </c>
      <c r="G37" s="29">
        <f t="shared" si="166"/>
        <v>1.8000000000000002E-2</v>
      </c>
      <c r="H37" s="29">
        <f t="shared" si="166"/>
        <v>5.4000000000000006E-2</v>
      </c>
      <c r="I37" s="29">
        <f t="shared" si="166"/>
        <v>9.0000000000000011E-2</v>
      </c>
      <c r="J37" s="29">
        <f t="shared" si="166"/>
        <v>0.126</v>
      </c>
      <c r="K37" s="29">
        <f t="shared" si="166"/>
        <v>0.16200000000000003</v>
      </c>
      <c r="L37" s="29">
        <f t="shared" si="166"/>
        <v>0.19800000000000001</v>
      </c>
      <c r="M37" s="29">
        <f t="shared" si="166"/>
        <v>0.23400000000000004</v>
      </c>
      <c r="N37" s="29">
        <f t="shared" si="166"/>
        <v>0.27</v>
      </c>
      <c r="O37" s="29">
        <f t="shared" si="166"/>
        <v>0.30599999999999999</v>
      </c>
      <c r="P37" s="29">
        <f t="shared" si="166"/>
        <v>0.34200000000000003</v>
      </c>
      <c r="Q37" s="29">
        <f t="shared" si="166"/>
        <v>0.378</v>
      </c>
      <c r="R37" s="29">
        <f t="shared" si="166"/>
        <v>0.41400000000000003</v>
      </c>
      <c r="S37" s="29">
        <f t="shared" si="166"/>
        <v>0.45000000000000007</v>
      </c>
      <c r="T37" s="29">
        <f t="shared" si="166"/>
        <v>0.48599999999999999</v>
      </c>
      <c r="U37" s="29">
        <f t="shared" si="166"/>
        <v>0.52200000000000002</v>
      </c>
      <c r="V37" s="29">
        <f t="shared" si="166"/>
        <v>0.55800000000000005</v>
      </c>
      <c r="W37" s="29">
        <f t="shared" si="166"/>
        <v>0.59399999999999997</v>
      </c>
      <c r="X37" s="29">
        <f t="shared" si="166"/>
        <v>0.63</v>
      </c>
      <c r="Y37" s="29">
        <f t="shared" si="166"/>
        <v>0.66600000000000004</v>
      </c>
      <c r="Z37" s="29">
        <f t="shared" si="166"/>
        <v>0.70200000000000007</v>
      </c>
      <c r="AA37" s="29">
        <f t="shared" si="166"/>
        <v>0.73799999999999999</v>
      </c>
      <c r="AB37" s="29">
        <f t="shared" si="166"/>
        <v>0.74400000000000011</v>
      </c>
      <c r="AC37" s="29">
        <f t="shared" si="166"/>
        <v>0.72</v>
      </c>
      <c r="AD37" s="29">
        <f t="shared" si="166"/>
        <v>0.69599999999999995</v>
      </c>
      <c r="AE37" s="29">
        <f t="shared" si="166"/>
        <v>0.67200000000000015</v>
      </c>
      <c r="AF37" s="29">
        <f t="shared" si="166"/>
        <v>0.64800000000000002</v>
      </c>
      <c r="AG37" s="29">
        <f t="shared" si="166"/>
        <v>0.62399999999999989</v>
      </c>
      <c r="AH37" s="29">
        <f t="shared" si="166"/>
        <v>0.6</v>
      </c>
      <c r="AI37" s="29">
        <f t="shared" si="166"/>
        <v>0.57600000000000007</v>
      </c>
      <c r="AJ37" s="29">
        <f t="shared" si="166"/>
        <v>0.55095558131461231</v>
      </c>
      <c r="AK37" s="29">
        <f t="shared" si="166"/>
        <v>-1.1556117607917105</v>
      </c>
      <c r="AL37" s="29">
        <f t="shared" si="166"/>
        <v>-1.0790952092469022</v>
      </c>
      <c r="AM37" s="29">
        <f t="shared" si="166"/>
        <v>-1.0105359424437124</v>
      </c>
      <c r="AN37" s="29">
        <f t="shared" si="166"/>
        <v>-0.94906016832411566</v>
      </c>
      <c r="AO37" s="29">
        <f t="shared" si="166"/>
        <v>-0.89389857378477688</v>
      </c>
      <c r="AP37" s="29">
        <f t="shared" si="166"/>
        <v>-0.84437338124420369</v>
      </c>
      <c r="AQ37" s="29">
        <f t="shared" si="166"/>
        <v>-0.79988698089771315</v>
      </c>
      <c r="AR37" s="29">
        <f t="shared" si="166"/>
        <v>-0.75991197950081979</v>
      </c>
      <c r="AS37" s="29">
        <f t="shared" si="166"/>
        <v>-0.72398250961471522</v>
      </c>
      <c r="AT37" s="29">
        <f t="shared" si="166"/>
        <v>-0.69168665200071811</v>
      </c>
      <c r="AU37" s="29">
        <f t="shared" si="166"/>
        <v>-0.66265983561681152</v>
      </c>
      <c r="AV37" s="29">
        <f t="shared" si="166"/>
        <v>-0.63657909271211122</v>
      </c>
      <c r="AW37" s="29">
        <f t="shared" si="166"/>
        <v>-0.61315805974270954</v>
      </c>
      <c r="AX37" s="29">
        <f t="shared" si="166"/>
        <v>-0.59214262757479497</v>
      </c>
      <c r="AY37" s="29">
        <f t="shared" si="166"/>
        <v>-0.57330715633203688</v>
      </c>
      <c r="AZ37" s="29">
        <f t="shared" si="166"/>
        <v>-0.5564511810991728</v>
      </c>
      <c r="BA37" s="29">
        <f t="shared" si="166"/>
        <v>-0.5413965444582074</v>
      </c>
      <c r="BB37" s="29">
        <f t="shared" si="166"/>
        <v>-0.52798490052676439</v>
      </c>
      <c r="BC37" s="29">
        <f t="shared" si="166"/>
        <v>-0.51607554285518187</v>
      </c>
      <c r="BD37" s="29">
        <f t="shared" si="166"/>
        <v>-0.50554351531143604</v>
      </c>
      <c r="BE37" s="29">
        <f t="shared" si="166"/>
        <v>-0.49627797104481647</v>
      </c>
      <c r="BF37" s="29">
        <f t="shared" si="166"/>
        <v>-0.48818074987903437</v>
      </c>
      <c r="BG37" s="29">
        <f t="shared" si="166"/>
        <v>-0.48116514915284275</v>
      </c>
      <c r="BH37" s="29">
        <f t="shared" si="166"/>
        <v>-0.47515486721414701</v>
      </c>
      <c r="BI37" s="29">
        <f t="shared" si="166"/>
        <v>-0.47008310259278652</v>
      </c>
      <c r="BJ37" s="29">
        <f t="shared" si="166"/>
        <v>-0.46589179544864345</v>
      </c>
      <c r="BK37" s="29">
        <f t="shared" si="166"/>
        <v>-0.46253100134629754</v>
      </c>
      <c r="BL37" s="29">
        <f t="shared" si="166"/>
        <v>-0.45995839090041268</v>
      </c>
      <c r="BM37" s="29">
        <f t="shared" si="166"/>
        <v>-0.4581388725605855</v>
      </c>
      <c r="BN37" s="29">
        <f t="shared" si="166"/>
        <v>-0.45704434002071154</v>
      </c>
      <c r="BO37" s="29">
        <f t="shared" si="166"/>
        <v>-0.45665355080736714</v>
      </c>
      <c r="BP37" s="29">
        <f t="shared" si="166"/>
        <v>-0.45695214906538145</v>
      </c>
      <c r="BQ37" s="29">
        <f t="shared" si="166"/>
        <v>-0.45793285424068453</v>
      </c>
      <c r="BR37" s="29" t="e">
        <f t="shared" ref="BR37" si="167">BR26-BR36</f>
        <v>#DIV/0!</v>
      </c>
    </row>
    <row r="38" spans="1:70" ht="20.25" thickTop="1" thickBot="1">
      <c r="B38" s="2">
        <v>20</v>
      </c>
      <c r="C38" s="3" t="s">
        <v>22</v>
      </c>
      <c r="D38" s="30">
        <f>D28+D37</f>
        <v>123.91</v>
      </c>
      <c r="E38" s="31">
        <f t="shared" ref="E38" si="168">E28+E37</f>
        <v>123.85599999999999</v>
      </c>
      <c r="F38" s="31">
        <f t="shared" ref="F38:BQ38" si="169">F28+F37</f>
        <v>123.83799999999999</v>
      </c>
      <c r="G38" s="31">
        <f t="shared" si="169"/>
        <v>123.85599999999999</v>
      </c>
      <c r="H38" s="31">
        <f t="shared" si="169"/>
        <v>123.91</v>
      </c>
      <c r="I38" s="31">
        <f t="shared" si="169"/>
        <v>124</v>
      </c>
      <c r="J38" s="31">
        <f t="shared" si="169"/>
        <v>124.126</v>
      </c>
      <c r="K38" s="31">
        <f t="shared" si="169"/>
        <v>124.28800000000001</v>
      </c>
      <c r="L38" s="31">
        <f t="shared" si="169"/>
        <v>124.486</v>
      </c>
      <c r="M38" s="31">
        <f t="shared" si="169"/>
        <v>124.72</v>
      </c>
      <c r="N38" s="31">
        <f t="shared" si="169"/>
        <v>124.99</v>
      </c>
      <c r="O38" s="31">
        <f t="shared" si="169"/>
        <v>125.29599999999999</v>
      </c>
      <c r="P38" s="31">
        <f t="shared" si="169"/>
        <v>125.63799999999999</v>
      </c>
      <c r="Q38" s="31">
        <f t="shared" si="169"/>
        <v>126.01599999999999</v>
      </c>
      <c r="R38" s="31">
        <f t="shared" si="169"/>
        <v>126.42999999999999</v>
      </c>
      <c r="S38" s="31">
        <f t="shared" si="169"/>
        <v>126.88</v>
      </c>
      <c r="T38" s="31">
        <f t="shared" si="169"/>
        <v>127.366</v>
      </c>
      <c r="U38" s="31">
        <f t="shared" si="169"/>
        <v>127.88800000000001</v>
      </c>
      <c r="V38" s="31">
        <f t="shared" si="169"/>
        <v>128.446</v>
      </c>
      <c r="W38" s="31">
        <f t="shared" si="169"/>
        <v>129.04</v>
      </c>
      <c r="X38" s="31">
        <f t="shared" si="169"/>
        <v>129.66999999999999</v>
      </c>
      <c r="Y38" s="31">
        <f t="shared" si="169"/>
        <v>130.33599999999998</v>
      </c>
      <c r="Z38" s="31">
        <f t="shared" si="169"/>
        <v>131.03799999999998</v>
      </c>
      <c r="AA38" s="31">
        <f t="shared" si="169"/>
        <v>131.77599999999998</v>
      </c>
      <c r="AB38" s="31">
        <f t="shared" si="169"/>
        <v>132.51999999999998</v>
      </c>
      <c r="AC38" s="31">
        <f t="shared" si="169"/>
        <v>133.23999999999998</v>
      </c>
      <c r="AD38" s="31">
        <f t="shared" si="169"/>
        <v>133.93599999999998</v>
      </c>
      <c r="AE38" s="31">
        <f t="shared" si="169"/>
        <v>134.60799999999998</v>
      </c>
      <c r="AF38" s="31">
        <f t="shared" si="169"/>
        <v>135.25599999999997</v>
      </c>
      <c r="AG38" s="31">
        <f t="shared" si="169"/>
        <v>135.87999999999997</v>
      </c>
      <c r="AH38" s="31">
        <f t="shared" si="169"/>
        <v>136.47999999999996</v>
      </c>
      <c r="AI38" s="31">
        <f t="shared" si="169"/>
        <v>137.05599999999995</v>
      </c>
      <c r="AJ38" s="31">
        <f t="shared" si="169"/>
        <v>137.60695558131457</v>
      </c>
      <c r="AK38" s="31">
        <f t="shared" si="169"/>
        <v>136.45134382052285</v>
      </c>
      <c r="AL38" s="31">
        <f t="shared" si="169"/>
        <v>135.37224861127595</v>
      </c>
      <c r="AM38" s="31">
        <f t="shared" si="169"/>
        <v>134.36171266883224</v>
      </c>
      <c r="AN38" s="31">
        <f t="shared" si="169"/>
        <v>133.41265250050813</v>
      </c>
      <c r="AO38" s="31">
        <f t="shared" si="169"/>
        <v>132.51875392672335</v>
      </c>
      <c r="AP38" s="31">
        <f t="shared" si="169"/>
        <v>131.67438054547915</v>
      </c>
      <c r="AQ38" s="31">
        <f t="shared" si="169"/>
        <v>130.87449356458143</v>
      </c>
      <c r="AR38" s="31">
        <f t="shared" si="169"/>
        <v>130.1145815850806</v>
      </c>
      <c r="AS38" s="31">
        <f t="shared" si="169"/>
        <v>129.39059907546587</v>
      </c>
      <c r="AT38" s="31">
        <f t="shared" si="169"/>
        <v>128.69891242346515</v>
      </c>
      <c r="AU38" s="31">
        <f t="shared" si="169"/>
        <v>128.03625258784834</v>
      </c>
      <c r="AV38" s="31">
        <f t="shared" si="169"/>
        <v>127.39967349513623</v>
      </c>
      <c r="AW38" s="31">
        <f t="shared" si="169"/>
        <v>126.78651543539351</v>
      </c>
      <c r="AX38" s="31">
        <f t="shared" si="169"/>
        <v>126.19437280781871</v>
      </c>
      <c r="AY38" s="31">
        <f t="shared" si="169"/>
        <v>125.62106565148667</v>
      </c>
      <c r="AZ38" s="31">
        <f t="shared" si="169"/>
        <v>125.0646144703875</v>
      </c>
      <c r="BA38" s="31">
        <f t="shared" si="169"/>
        <v>124.52321792592929</v>
      </c>
      <c r="BB38" s="31">
        <f t="shared" si="169"/>
        <v>123.99523302540253</v>
      </c>
      <c r="BC38" s="31">
        <f t="shared" si="169"/>
        <v>123.47915748254735</v>
      </c>
      <c r="BD38" s="31">
        <f t="shared" si="169"/>
        <v>122.97361396723592</v>
      </c>
      <c r="BE38" s="31">
        <f t="shared" si="169"/>
        <v>122.4773359961911</v>
      </c>
      <c r="BF38" s="31">
        <f t="shared" si="169"/>
        <v>121.98915524631207</v>
      </c>
      <c r="BG38" s="31">
        <f t="shared" si="169"/>
        <v>121.50799009715922</v>
      </c>
      <c r="BH38" s="31">
        <f t="shared" si="169"/>
        <v>121.03283522994508</v>
      </c>
      <c r="BI38" s="31">
        <f t="shared" si="169"/>
        <v>120.5627521273523</v>
      </c>
      <c r="BJ38" s="31">
        <f t="shared" si="169"/>
        <v>120.09686033190366</v>
      </c>
      <c r="BK38" s="31">
        <f t="shared" si="169"/>
        <v>119.63432933055736</v>
      </c>
      <c r="BL38" s="31">
        <f t="shared" si="169"/>
        <v>119.17437093965695</v>
      </c>
      <c r="BM38" s="31">
        <f t="shared" si="169"/>
        <v>118.71623206709637</v>
      </c>
      <c r="BN38" s="31">
        <f t="shared" si="169"/>
        <v>118.25918772707566</v>
      </c>
      <c r="BO38" s="31">
        <f t="shared" si="169"/>
        <v>117.80253417626828</v>
      </c>
      <c r="BP38" s="31">
        <f t="shared" si="169"/>
        <v>117.34558202720289</v>
      </c>
      <c r="BQ38" s="31">
        <f t="shared" si="169"/>
        <v>116.88764917296221</v>
      </c>
      <c r="BR38" s="31" t="e">
        <f t="shared" ref="BR38" si="170">BR28+BR37</f>
        <v>#DIV/0!</v>
      </c>
    </row>
    <row r="39" spans="1:70" ht="20.25" thickTop="1" thickBot="1">
      <c r="B39" s="2">
        <v>21</v>
      </c>
      <c r="C39" s="3" t="s">
        <v>23</v>
      </c>
      <c r="D39" s="32">
        <v>5</v>
      </c>
      <c r="E39" s="33">
        <f>D39</f>
        <v>5</v>
      </c>
      <c r="F39" s="33">
        <f t="shared" ref="F39:BQ39" si="171">E39</f>
        <v>5</v>
      </c>
      <c r="G39" s="33">
        <f t="shared" si="171"/>
        <v>5</v>
      </c>
      <c r="H39" s="33">
        <f t="shared" si="171"/>
        <v>5</v>
      </c>
      <c r="I39" s="33">
        <f t="shared" si="171"/>
        <v>5</v>
      </c>
      <c r="J39" s="33">
        <f t="shared" si="171"/>
        <v>5</v>
      </c>
      <c r="K39" s="33">
        <f t="shared" si="171"/>
        <v>5</v>
      </c>
      <c r="L39" s="33">
        <f t="shared" si="171"/>
        <v>5</v>
      </c>
      <c r="M39" s="33">
        <f t="shared" si="171"/>
        <v>5</v>
      </c>
      <c r="N39" s="33">
        <f t="shared" si="171"/>
        <v>5</v>
      </c>
      <c r="O39" s="33">
        <f t="shared" si="171"/>
        <v>5</v>
      </c>
      <c r="P39" s="33">
        <f t="shared" si="171"/>
        <v>5</v>
      </c>
      <c r="Q39" s="33">
        <f t="shared" si="171"/>
        <v>5</v>
      </c>
      <c r="R39" s="33">
        <f t="shared" si="171"/>
        <v>5</v>
      </c>
      <c r="S39" s="33">
        <f t="shared" si="171"/>
        <v>5</v>
      </c>
      <c r="T39" s="33">
        <f t="shared" si="171"/>
        <v>5</v>
      </c>
      <c r="U39" s="33">
        <f t="shared" si="171"/>
        <v>5</v>
      </c>
      <c r="V39" s="33">
        <f t="shared" si="171"/>
        <v>5</v>
      </c>
      <c r="W39" s="33">
        <f t="shared" si="171"/>
        <v>5</v>
      </c>
      <c r="X39" s="33">
        <f t="shared" si="171"/>
        <v>5</v>
      </c>
      <c r="Y39" s="33">
        <f t="shared" si="171"/>
        <v>5</v>
      </c>
      <c r="Z39" s="33">
        <f t="shared" si="171"/>
        <v>5</v>
      </c>
      <c r="AA39" s="33">
        <f t="shared" si="171"/>
        <v>5</v>
      </c>
      <c r="AB39" s="33">
        <f t="shared" si="171"/>
        <v>5</v>
      </c>
      <c r="AC39" s="33">
        <f t="shared" si="171"/>
        <v>5</v>
      </c>
      <c r="AD39" s="33">
        <f t="shared" si="171"/>
        <v>5</v>
      </c>
      <c r="AE39" s="33">
        <f t="shared" si="171"/>
        <v>5</v>
      </c>
      <c r="AF39" s="33">
        <f t="shared" si="171"/>
        <v>5</v>
      </c>
      <c r="AG39" s="33">
        <f t="shared" si="171"/>
        <v>5</v>
      </c>
      <c r="AH39" s="33">
        <f t="shared" si="171"/>
        <v>5</v>
      </c>
      <c r="AI39" s="33">
        <f t="shared" si="171"/>
        <v>5</v>
      </c>
      <c r="AJ39" s="33">
        <f t="shared" si="171"/>
        <v>5</v>
      </c>
      <c r="AK39" s="33">
        <f t="shared" si="171"/>
        <v>5</v>
      </c>
      <c r="AL39" s="33">
        <f t="shared" si="171"/>
        <v>5</v>
      </c>
      <c r="AM39" s="33">
        <f t="shared" si="171"/>
        <v>5</v>
      </c>
      <c r="AN39" s="33">
        <f t="shared" si="171"/>
        <v>5</v>
      </c>
      <c r="AO39" s="33">
        <f t="shared" si="171"/>
        <v>5</v>
      </c>
      <c r="AP39" s="33">
        <f t="shared" si="171"/>
        <v>5</v>
      </c>
      <c r="AQ39" s="33">
        <f t="shared" si="171"/>
        <v>5</v>
      </c>
      <c r="AR39" s="33">
        <f t="shared" si="171"/>
        <v>5</v>
      </c>
      <c r="AS39" s="33">
        <f t="shared" si="171"/>
        <v>5</v>
      </c>
      <c r="AT39" s="33">
        <f t="shared" si="171"/>
        <v>5</v>
      </c>
      <c r="AU39" s="33">
        <f t="shared" si="171"/>
        <v>5</v>
      </c>
      <c r="AV39" s="33">
        <f t="shared" si="171"/>
        <v>5</v>
      </c>
      <c r="AW39" s="33">
        <f t="shared" si="171"/>
        <v>5</v>
      </c>
      <c r="AX39" s="33">
        <f t="shared" si="171"/>
        <v>5</v>
      </c>
      <c r="AY39" s="33">
        <f t="shared" si="171"/>
        <v>5</v>
      </c>
      <c r="AZ39" s="33">
        <f t="shared" si="171"/>
        <v>5</v>
      </c>
      <c r="BA39" s="33">
        <f t="shared" si="171"/>
        <v>5</v>
      </c>
      <c r="BB39" s="33">
        <f t="shared" si="171"/>
        <v>5</v>
      </c>
      <c r="BC39" s="33">
        <f t="shared" si="171"/>
        <v>5</v>
      </c>
      <c r="BD39" s="33">
        <f t="shared" si="171"/>
        <v>5</v>
      </c>
      <c r="BE39" s="33">
        <f t="shared" si="171"/>
        <v>5</v>
      </c>
      <c r="BF39" s="33">
        <f t="shared" si="171"/>
        <v>5</v>
      </c>
      <c r="BG39" s="33">
        <f t="shared" si="171"/>
        <v>5</v>
      </c>
      <c r="BH39" s="33">
        <f t="shared" si="171"/>
        <v>5</v>
      </c>
      <c r="BI39" s="33">
        <f t="shared" si="171"/>
        <v>5</v>
      </c>
      <c r="BJ39" s="33">
        <f t="shared" si="171"/>
        <v>5</v>
      </c>
      <c r="BK39" s="33">
        <f t="shared" si="171"/>
        <v>5</v>
      </c>
      <c r="BL39" s="33">
        <f t="shared" si="171"/>
        <v>5</v>
      </c>
      <c r="BM39" s="33">
        <f t="shared" si="171"/>
        <v>5</v>
      </c>
      <c r="BN39" s="33">
        <f t="shared" si="171"/>
        <v>5</v>
      </c>
      <c r="BO39" s="33">
        <f t="shared" si="171"/>
        <v>5</v>
      </c>
      <c r="BP39" s="33">
        <f t="shared" si="171"/>
        <v>5</v>
      </c>
      <c r="BQ39" s="33">
        <f t="shared" si="171"/>
        <v>5</v>
      </c>
      <c r="BR39" s="33">
        <f t="shared" ref="BR39" si="172">BQ39</f>
        <v>5</v>
      </c>
    </row>
    <row r="40" spans="1:70" ht="19.5" thickBot="1">
      <c r="A40" s="34"/>
      <c r="B40" s="2">
        <v>22</v>
      </c>
      <c r="C40" s="2" t="s">
        <v>24</v>
      </c>
      <c r="D40" s="35">
        <v>404.5</v>
      </c>
      <c r="E40" s="36">
        <f>D40</f>
        <v>404.5</v>
      </c>
      <c r="F40" s="36">
        <f t="shared" ref="F40:BQ40" si="173">E40</f>
        <v>404.5</v>
      </c>
      <c r="G40" s="36">
        <f t="shared" si="173"/>
        <v>404.5</v>
      </c>
      <c r="H40" s="36">
        <f t="shared" si="173"/>
        <v>404.5</v>
      </c>
      <c r="I40" s="36">
        <f t="shared" si="173"/>
        <v>404.5</v>
      </c>
      <c r="J40" s="36">
        <f t="shared" si="173"/>
        <v>404.5</v>
      </c>
      <c r="K40" s="36">
        <f t="shared" si="173"/>
        <v>404.5</v>
      </c>
      <c r="L40" s="36">
        <f t="shared" si="173"/>
        <v>404.5</v>
      </c>
      <c r="M40" s="36">
        <f t="shared" si="173"/>
        <v>404.5</v>
      </c>
      <c r="N40" s="36">
        <f t="shared" si="173"/>
        <v>404.5</v>
      </c>
      <c r="O40" s="36">
        <f t="shared" si="173"/>
        <v>404.5</v>
      </c>
      <c r="P40" s="36">
        <f t="shared" si="173"/>
        <v>404.5</v>
      </c>
      <c r="Q40" s="36">
        <f t="shared" si="173"/>
        <v>404.5</v>
      </c>
      <c r="R40" s="36">
        <f t="shared" si="173"/>
        <v>404.5</v>
      </c>
      <c r="S40" s="36">
        <f t="shared" si="173"/>
        <v>404.5</v>
      </c>
      <c r="T40" s="36">
        <f t="shared" si="173"/>
        <v>404.5</v>
      </c>
      <c r="U40" s="36">
        <f t="shared" si="173"/>
        <v>404.5</v>
      </c>
      <c r="V40" s="36">
        <f t="shared" si="173"/>
        <v>404.5</v>
      </c>
      <c r="W40" s="36">
        <f t="shared" si="173"/>
        <v>404.5</v>
      </c>
      <c r="X40" s="36">
        <f t="shared" si="173"/>
        <v>404.5</v>
      </c>
      <c r="Y40" s="36">
        <f t="shared" si="173"/>
        <v>404.5</v>
      </c>
      <c r="Z40" s="36">
        <f t="shared" si="173"/>
        <v>404.5</v>
      </c>
      <c r="AA40" s="36">
        <f t="shared" si="173"/>
        <v>404.5</v>
      </c>
      <c r="AB40" s="36">
        <f t="shared" si="173"/>
        <v>404.5</v>
      </c>
      <c r="AC40" s="36">
        <f t="shared" si="173"/>
        <v>404.5</v>
      </c>
      <c r="AD40" s="36">
        <f t="shared" si="173"/>
        <v>404.5</v>
      </c>
      <c r="AE40" s="36">
        <f t="shared" si="173"/>
        <v>404.5</v>
      </c>
      <c r="AF40" s="36">
        <f t="shared" si="173"/>
        <v>404.5</v>
      </c>
      <c r="AG40" s="36">
        <f t="shared" si="173"/>
        <v>404.5</v>
      </c>
      <c r="AH40" s="36">
        <f t="shared" si="173"/>
        <v>404.5</v>
      </c>
      <c r="AI40" s="36">
        <f t="shared" si="173"/>
        <v>404.5</v>
      </c>
      <c r="AJ40" s="36">
        <f t="shared" si="173"/>
        <v>404.5</v>
      </c>
      <c r="AK40" s="36">
        <f t="shared" si="173"/>
        <v>404.5</v>
      </c>
      <c r="AL40" s="36">
        <f t="shared" si="173"/>
        <v>404.5</v>
      </c>
      <c r="AM40" s="36">
        <f t="shared" si="173"/>
        <v>404.5</v>
      </c>
      <c r="AN40" s="36">
        <f t="shared" si="173"/>
        <v>404.5</v>
      </c>
      <c r="AO40" s="36">
        <f t="shared" si="173"/>
        <v>404.5</v>
      </c>
      <c r="AP40" s="36">
        <f t="shared" si="173"/>
        <v>404.5</v>
      </c>
      <c r="AQ40" s="36">
        <f t="shared" si="173"/>
        <v>404.5</v>
      </c>
      <c r="AR40" s="36">
        <f t="shared" si="173"/>
        <v>404.5</v>
      </c>
      <c r="AS40" s="36">
        <f t="shared" si="173"/>
        <v>404.5</v>
      </c>
      <c r="AT40" s="36">
        <f t="shared" si="173"/>
        <v>404.5</v>
      </c>
      <c r="AU40" s="36">
        <f t="shared" si="173"/>
        <v>404.5</v>
      </c>
      <c r="AV40" s="36">
        <f t="shared" si="173"/>
        <v>404.5</v>
      </c>
      <c r="AW40" s="36">
        <f t="shared" si="173"/>
        <v>404.5</v>
      </c>
      <c r="AX40" s="36">
        <f t="shared" si="173"/>
        <v>404.5</v>
      </c>
      <c r="AY40" s="36">
        <f t="shared" si="173"/>
        <v>404.5</v>
      </c>
      <c r="AZ40" s="36">
        <f t="shared" si="173"/>
        <v>404.5</v>
      </c>
      <c r="BA40" s="36">
        <f t="shared" si="173"/>
        <v>404.5</v>
      </c>
      <c r="BB40" s="36">
        <f t="shared" si="173"/>
        <v>404.5</v>
      </c>
      <c r="BC40" s="36">
        <f t="shared" si="173"/>
        <v>404.5</v>
      </c>
      <c r="BD40" s="36">
        <f t="shared" si="173"/>
        <v>404.5</v>
      </c>
      <c r="BE40" s="36">
        <f t="shared" si="173"/>
        <v>404.5</v>
      </c>
      <c r="BF40" s="36">
        <f t="shared" si="173"/>
        <v>404.5</v>
      </c>
      <c r="BG40" s="36">
        <f t="shared" si="173"/>
        <v>404.5</v>
      </c>
      <c r="BH40" s="36">
        <f t="shared" si="173"/>
        <v>404.5</v>
      </c>
      <c r="BI40" s="36">
        <f t="shared" si="173"/>
        <v>404.5</v>
      </c>
      <c r="BJ40" s="36">
        <f t="shared" si="173"/>
        <v>404.5</v>
      </c>
      <c r="BK40" s="36">
        <f t="shared" si="173"/>
        <v>404.5</v>
      </c>
      <c r="BL40" s="36">
        <f t="shared" si="173"/>
        <v>404.5</v>
      </c>
      <c r="BM40" s="36">
        <f t="shared" si="173"/>
        <v>404.5</v>
      </c>
      <c r="BN40" s="36">
        <f t="shared" si="173"/>
        <v>404.5</v>
      </c>
      <c r="BO40" s="36">
        <f t="shared" si="173"/>
        <v>404.5</v>
      </c>
      <c r="BP40" s="36">
        <f t="shared" si="173"/>
        <v>404.5</v>
      </c>
      <c r="BQ40" s="36">
        <f t="shared" si="173"/>
        <v>404.5</v>
      </c>
      <c r="BR40" s="36">
        <f>BQ40</f>
        <v>404.5</v>
      </c>
    </row>
    <row r="41" spans="1:70" ht="18.75">
      <c r="A41" s="34"/>
      <c r="B41" s="37"/>
      <c r="C41" s="34"/>
      <c r="D41" s="38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39"/>
      <c r="AS41" s="39"/>
      <c r="AT41" s="39"/>
      <c r="AU41" s="39"/>
      <c r="AV41" s="39"/>
      <c r="AW41" s="39"/>
      <c r="AX41" s="39"/>
      <c r="AY41" s="39"/>
      <c r="AZ41" s="39"/>
      <c r="BA41" s="39"/>
      <c r="BB41" s="39"/>
      <c r="BC41" s="39"/>
      <c r="BD41" s="39"/>
      <c r="BE41" s="39"/>
      <c r="BF41" s="39"/>
      <c r="BG41" s="39"/>
      <c r="BH41" s="39"/>
      <c r="BI41" s="39"/>
      <c r="BJ41" s="39"/>
      <c r="BK41" s="39"/>
    </row>
    <row r="42" spans="1:70">
      <c r="A42" s="34"/>
      <c r="B42" s="34"/>
      <c r="C42" s="34"/>
      <c r="D42" s="38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39"/>
      <c r="AS42" s="39"/>
      <c r="AT42" s="39"/>
      <c r="AU42" s="39"/>
      <c r="AV42" s="39"/>
      <c r="AW42" s="39"/>
      <c r="AX42" s="39"/>
      <c r="AY42" s="39"/>
      <c r="AZ42" s="39"/>
      <c r="BA42" s="39"/>
      <c r="BB42" s="39"/>
      <c r="BC42" s="39"/>
      <c r="BD42" s="39"/>
      <c r="BE42" s="39"/>
      <c r="BF42" s="39"/>
      <c r="BG42" s="39"/>
      <c r="BH42" s="39"/>
      <c r="BI42" s="39"/>
      <c r="BJ42" s="39"/>
      <c r="BK42" s="39"/>
    </row>
    <row r="43" spans="1:70" ht="15.75">
      <c r="A43" s="34"/>
      <c r="B43" s="34"/>
      <c r="C43" s="34"/>
      <c r="D43" s="38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54"/>
      <c r="BH43" s="39"/>
      <c r="BI43" s="39"/>
      <c r="BJ43" s="39"/>
      <c r="BK43" s="39"/>
    </row>
    <row r="44" spans="1:70">
      <c r="A44" s="34"/>
      <c r="B44" s="34"/>
      <c r="C44" s="34"/>
      <c r="D44" s="38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  <c r="AS44" s="39"/>
      <c r="AT44" s="39"/>
      <c r="AU44" s="39"/>
      <c r="AV44" s="39"/>
      <c r="AW44" s="39"/>
      <c r="AX44" s="39"/>
      <c r="AY44" s="39"/>
      <c r="AZ44" s="39"/>
      <c r="BA44" s="39"/>
      <c r="BB44" s="39"/>
      <c r="BC44" s="39"/>
      <c r="BD44" s="39"/>
      <c r="BE44" s="39"/>
      <c r="BF44" s="39"/>
      <c r="BG44" s="39"/>
      <c r="BH44" s="39"/>
      <c r="BI44" s="39"/>
      <c r="BJ44" s="39"/>
      <c r="BK44" s="39"/>
    </row>
    <row r="45" spans="1:70">
      <c r="A45" s="34"/>
      <c r="B45" s="34"/>
      <c r="C45" s="34"/>
      <c r="D45" s="38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39"/>
      <c r="AN45" s="39"/>
      <c r="AO45" s="39"/>
      <c r="AP45" s="39"/>
      <c r="AQ45" s="39"/>
      <c r="AR45" s="39"/>
      <c r="AS45" s="39"/>
      <c r="AT45" s="39"/>
      <c r="AU45" s="39"/>
      <c r="AV45" s="39"/>
      <c r="AW45" s="39"/>
      <c r="AX45" s="39"/>
      <c r="AY45" s="39"/>
      <c r="AZ45" s="39"/>
      <c r="BA45" s="39"/>
      <c r="BB45" s="39"/>
      <c r="BC45" s="39"/>
      <c r="BD45" s="39"/>
      <c r="BE45" s="39"/>
      <c r="BF45" s="39"/>
      <c r="BG45" s="39"/>
      <c r="BH45" s="39"/>
      <c r="BI45" s="39"/>
      <c r="BJ45" s="39"/>
      <c r="BK45" s="39"/>
    </row>
    <row r="46" spans="1:70">
      <c r="A46" s="34"/>
      <c r="B46" s="34"/>
      <c r="C46" s="34"/>
      <c r="D46" s="34"/>
    </row>
    <row r="47" spans="1:70">
      <c r="A47" s="34"/>
      <c r="B47" s="34"/>
      <c r="C47" s="34"/>
      <c r="D47" s="34"/>
    </row>
    <row r="48" spans="1:70" ht="18.75">
      <c r="C48" s="40" t="s">
        <v>25</v>
      </c>
    </row>
    <row r="50" spans="6:19">
      <c r="F50" s="41"/>
    </row>
    <row r="51" spans="6:19">
      <c r="F51" s="41"/>
    </row>
    <row r="52" spans="6:19">
      <c r="F52" s="41"/>
      <c r="P52" s="42"/>
      <c r="Q52" s="42"/>
      <c r="R52" s="42"/>
      <c r="S52" s="42"/>
    </row>
    <row r="53" spans="6:19">
      <c r="F53" s="41"/>
      <c r="P53" s="42"/>
      <c r="Q53" s="42"/>
      <c r="R53" s="42"/>
      <c r="S53" s="42"/>
    </row>
    <row r="54" spans="6:19">
      <c r="F54" s="41"/>
      <c r="P54" s="42"/>
      <c r="Q54" s="42"/>
      <c r="R54" s="42"/>
      <c r="S54" s="42"/>
    </row>
    <row r="55" spans="6:19">
      <c r="F55" s="41"/>
      <c r="P55" s="42"/>
      <c r="Q55" s="42"/>
      <c r="R55" s="42"/>
      <c r="S55" s="42"/>
    </row>
    <row r="56" spans="6:19">
      <c r="F56" s="41"/>
      <c r="P56" s="42"/>
      <c r="Q56" s="42"/>
      <c r="R56" s="42"/>
      <c r="S56" s="42"/>
    </row>
  </sheetData>
  <pageMargins left="0.7" right="0.7" top="0.75" bottom="0.75" header="0.3" footer="0.3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ПреливниксъсСвоб. обембезКлапи</vt:lpstr>
      <vt:lpstr>ПреливниксъсСвоб.обемкКлапи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Lora Santurdjian</dc:creator>
  <cp:lastModifiedBy>Lora Santurdjian</cp:lastModifiedBy>
  <dcterms:created xsi:type="dcterms:W3CDTF">2012-06-02T15:33:05Z</dcterms:created>
  <dcterms:modified xsi:type="dcterms:W3CDTF">2012-09-13T06:43:51Z</dcterms:modified>
</cp:coreProperties>
</file>