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<sst xmlns="http://schemas.openxmlformats.org/spreadsheetml/2006/main" count="3112" uniqueCount="1959">
  <si>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</si>
  <si>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</si>
  <si>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</si>
  <si>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</si>
  <si>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</si>
  <si>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</si>
  <si>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</si>
  <si>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</si>
  <si>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</si>
  <si>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</si>
  <si>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</si>
  <si>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</si>
  <si>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</si>
  <si>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</si>
  <si>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</si>
  <si>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</si>
  <si>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</si>
  <si>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</si>
  <si>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</si>
  <si>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</si>
  <si>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</si>
  <si>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</si>
  <si>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</si>
  <si>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</si>
  <si>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</si>
  <si>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</si>
  <si>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</si>
  <si>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</si>
  <si>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</si>
  <si>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</si>
  <si>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</si>
  <si>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</si>
  <si>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</si>
  <si>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</si>
  <si>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</si>
  <si>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</si>
  <si>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</si>
  <si>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</si>
  <si>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</si>
  <si>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</si>
  <si>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</si>
  <si>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</si>
  <si>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</si>
  <si>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</si>
  <si>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</si>
  <si>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</si>
  <si>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</si>
  <si>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</si>
  <si>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</si>
  <si>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</si>
  <si>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</si>
  <si>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</si>
  <si>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</si>
  <si>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</si>
  <si>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</si>
  <si>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</si>
  <si>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</si>
  <si>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</si>
  <si>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</si>
  <si>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</si>
  <si>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</si>
  <si>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</si>
  <si>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</si>
  <si>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</si>
  <si>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</si>
  <si>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</si>
  <si>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</si>
  <si>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</si>
  <si>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</si>
  <si>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</si>
  <si>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</si>
  <si>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</si>
  <si>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</si>
  <si>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</si>
  <si>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</si>
  <si>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</si>
  <si>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</si>
  <si>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</si>
  <si>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</si>
  <si>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</si>
  <si>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</si>
  <si>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</si>
  <si>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</si>
  <si>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</si>
  <si>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</si>
  <si>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</si>
  <si>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</si>
  <si>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</si>
  <si>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</si>
  <si>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</si>
  <si>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</si>
  <si>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</si>
  <si>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</si>
  <si>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</si>
  <si>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</si>
  <si>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</si>
  <si>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</si>
  <si>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</si>
  <si>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</si>
  <si>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</si>
  <si>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</si>
  <si>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</si>
  <si>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</si>
  <si>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</si>
  <si>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</si>
  <si>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</si>
  <si>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</si>
  <si>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</si>
  <si>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</si>
  <si>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</si>
  <si>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</si>
  <si>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</si>
  <si>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</si>
  <si>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</si>
  <si>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</si>
  <si>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</si>
  <si>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</si>
  <si>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</si>
  <si>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</si>
  <si>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</si>
  <si>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</si>
  <si>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</si>
  <si>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</si>
  <si>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</si>
  <si>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</si>
  <si>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</si>
  <si>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</si>
  <si>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</si>
  <si>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</si>
  <si>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</si>
  <si>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</si>
  <si>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</si>
  <si>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</si>
  <si>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</si>
  <si>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</si>
  <si>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</si>
  <si>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</si>
  <si>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</si>
  <si>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</si>
  <si>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</si>
  <si>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</si>
  <si>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</si>
  <si>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</si>
  <si>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</si>
  <si>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</si>
  <si>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</si>
  <si>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</si>
  <si>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</si>
  <si>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</si>
  <si>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</si>
  <si>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</si>
  <si>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</si>
  <si>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</si>
  <si>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</si>
  <si>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</si>
  <si>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</si>
  <si>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</si>
  <si>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</si>
  <si>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</si>
  <si>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</si>
  <si>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</si>
  <si>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</si>
  <si>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</si>
  <si>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</si>
  <si>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</si>
  <si>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</si>
  <si>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</si>
  <si>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</si>
  <si>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</si>
  <si>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</si>
  <si>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</si>
  <si>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</si>
  <si>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</si>
  <si>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</si>
  <si>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</si>
  <si>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</si>
  <si>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</si>
  <si>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</si>
  <si>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</si>
  <si>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</si>
  <si>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</si>
  <si>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</si>
  <si>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</si>
  <si>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</si>
  <si>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</si>
  <si>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</si>
  <si>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</si>
  <si>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</si>
  <si>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</si>
  <si>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</si>
  <si>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</si>
  <si>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</si>
  <si>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</si>
  <si>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</si>
  <si>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</si>
  <si>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</si>
  <si>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</si>
  <si>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</si>
  <si>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</si>
  <si>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</si>
  <si>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</si>
  <si>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</si>
  <si>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</si>
  <si>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</si>
  <si>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</si>
  <si>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</si>
  <si>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</si>
  <si>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</si>
  <si>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</si>
  <si>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</si>
  <si>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</si>
  <si>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</si>
  <si>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</si>
  <si>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</si>
  <si>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</si>
  <si>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</si>
  <si>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</si>
  <si>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</si>
  <si>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</si>
  <si>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</si>
  <si>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</si>
  <si>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</si>
  <si>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</si>
  <si>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</si>
  <si>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</si>
  <si>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</si>
  <si>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</si>
  <si>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</si>
  <si>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</si>
  <si>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</si>
  <si>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</si>
  <si>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</si>
  <si>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</si>
  <si>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</si>
  <si>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</si>
  <si>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</si>
  <si>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</si>
  <si>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</si>
  <si>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</si>
  <si>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</si>
  <si>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</si>
  <si>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</si>
  <si>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</si>
  <si>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</si>
  <si>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</si>
  <si>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</si>
  <si>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</si>
  <si>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</si>
  <si>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</si>
  <si>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</si>
  <si>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</si>
  <si>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</si>
  <si>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</si>
  <si>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</si>
  <si>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</si>
  <si>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</si>
  <si>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</si>
  <si>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</si>
  <si>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</si>
  <si>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</si>
  <si>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</si>
  <si>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</si>
  <si>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</si>
  <si>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</si>
  <si>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</si>
  <si>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</si>
  <si>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</si>
  <si>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</si>
  <si>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</si>
  <si>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</si>
  <si>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</si>
  <si>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</si>
  <si>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</si>
  <si>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</si>
  <si>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</si>
  <si>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</si>
  <si>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</si>
  <si>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</si>
  <si>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</si>
  <si>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</si>
  <si>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</si>
  <si>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</si>
  <si>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</si>
  <si>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</si>
  <si>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</si>
  <si>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</si>
  <si>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</si>
  <si>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</si>
  <si>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</si>
  <si>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</si>
  <si>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</si>
  <si>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</si>
  <si>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</si>
  <si>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</si>
  <si>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</si>
  <si>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</si>
  <si>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</si>
  <si>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</si>
  <si>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</si>
  <si>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</si>
  <si>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</si>
  <si>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</si>
  <si>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</si>
  <si>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</si>
  <si>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</si>
  <si>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</si>
  <si>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</si>
  <si>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</si>
  <si>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</si>
  <si>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</si>
  <si>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</si>
  <si>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</si>
  <si>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</si>
  <si>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</si>
  <si>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</si>
  <si>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</si>
  <si>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</si>
  <si>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</si>
  <si>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</si>
  <si>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</si>
  <si>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</si>
  <si>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</si>
  <si>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</si>
  <si>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</si>
  <si>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</si>
  <si>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</si>
  <si>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</si>
  <si>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</si>
  <si>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</si>
  <si>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</si>
  <si>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</si>
  <si>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</si>
  <si>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</si>
  <si>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</si>
  <si>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</si>
  <si>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</si>
  <si>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</si>
  <si>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</si>
  <si>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</si>
  <si>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</si>
  <si>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</si>
  <si>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</si>
  <si>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</si>
  <si>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</si>
  <si>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</si>
  <si>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</si>
  <si>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</si>
  <si>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</si>
  <si>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</si>
  <si>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</si>
  <si>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</si>
  <si>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</si>
  <si>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</si>
  <si>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</si>
  <si>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</si>
  <si>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</si>
  <si>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</si>
  <si>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</si>
  <si>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</si>
  <si>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</si>
  <si>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</si>
  <si>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</si>
  <si>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</si>
  <si>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</si>
  <si>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</si>
  <si>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</si>
  <si>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</si>
  <si>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</si>
  <si>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</si>
  <si>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</si>
  <si>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</si>
  <si>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</si>
  <si>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</si>
  <si>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</si>
  <si>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</si>
  <si>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</si>
  <si>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</si>
  <si>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</si>
  <si>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</si>
  <si>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</si>
  <si>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</si>
  <si>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</si>
  <si>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</si>
  <si>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</si>
  <si>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</si>
  <si>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</si>
  <si>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</si>
  <si>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</si>
  <si>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</si>
  <si>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</si>
  <si>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</si>
  <si>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</si>
  <si>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</si>
  <si>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</si>
  <si>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</si>
  <si>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</si>
  <si>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</si>
  <si>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</si>
  <si>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</si>
  <si>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</si>
  <si>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</si>
  <si>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</si>
  <si>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</si>
  <si>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</si>
  <si>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</si>
  <si>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</si>
  <si>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</si>
  <si>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</si>
  <si>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</si>
  <si>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</si>
  <si>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</si>
  <si>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</si>
  <si>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</si>
  <si>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</si>
  <si>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</si>
  <si>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</si>
  <si>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</si>
  <si>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</si>
  <si>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</si>
  <si>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</si>
  <si>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</si>
  <si>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</si>
  <si>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</si>
  <si>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</si>
  <si>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</si>
  <si>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</si>
  <si>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</si>
  <si>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</si>
  <si>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</si>
  <si>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</si>
  <si>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</si>
  <si>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</si>
  <si>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</si>
  <si>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</si>
  <si>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</si>
  <si>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</si>
  <si>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</si>
  <si>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</si>
  <si>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</si>
  <si>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</si>
  <si>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</si>
  <si>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</si>
  <si>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</si>
  <si>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</si>
  <si>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</si>
  <si>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</si>
  <si>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</si>
  <si>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</si>
  <si>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</si>
  <si>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</si>
  <si>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</si>
  <si>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</si>
  <si>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</si>
  <si>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</si>
  <si>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</si>
  <si>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</si>
  <si>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</si>
  <si>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</si>
  <si>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</si>
  <si>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</si>
  <si>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</si>
  <si>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</si>
  <si>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</si>
  <si>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</si>
  <si>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</si>
  <si>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</si>
  <si>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</si>
  <si>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</si>
  <si>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</si>
  <si>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</si>
  <si>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</si>
  <si>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</si>
  <si>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</si>
  <si>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</si>
  <si>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</si>
  <si>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</si>
  <si>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</si>
  <si>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</si>
  <si>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</si>
  <si>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</si>
  <si>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</si>
  <si>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</si>
  <si>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</si>
  <si>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</si>
  <si>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</si>
  <si>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</si>
  <si>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</si>
  <si>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</si>
  <si>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</si>
  <si>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</si>
  <si>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</si>
  <si>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</si>
  <si>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</si>
  <si>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</si>
  <si>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</si>
  <si>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</si>
  <si>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</si>
  <si>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</si>
  <si>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</si>
  <si>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</si>
  <si>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</si>
  <si>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</si>
  <si>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</si>
  <si>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</si>
  <si>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</si>
  <si>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</si>
  <si>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</si>
  <si>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</si>
  <si>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</si>
  <si>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</si>
  <si>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</si>
  <si>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</si>
  <si>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</si>
  <si>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</si>
  <si>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</si>
  <si>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</si>
  <si>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</si>
  <si>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</si>
  <si>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</si>
  <si>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</si>
  <si>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</si>
  <si>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</si>
  <si>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</si>
  <si>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</si>
  <si>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</si>
  <si>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</si>
  <si>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</si>
  <si>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</si>
  <si>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</si>
  <si>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</si>
  <si>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</si>
  <si>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</si>
  <si>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</si>
  <si>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</si>
  <si>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</si>
  <si>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</si>
  <si>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</si>
  <si>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</si>
  <si>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</si>
  <si>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</si>
  <si>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</si>
  <si>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</si>
  <si>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</si>
  <si>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</si>
  <si>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</si>
  <si>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</si>
  <si>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</si>
  <si>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</si>
  <si>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</si>
  <si>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</si>
  <si>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</si>
  <si>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</si>
  <si>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</si>
  <si>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</si>
  <si>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</si>
  <si>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</si>
  <si>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</si>
  <si>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</si>
  <si>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</si>
  <si>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</si>
  <si>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</si>
  <si>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</si>
  <si>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</si>
  <si>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</si>
  <si>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</si>
  <si>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</si>
  <si>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</si>
  <si>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</si>
  <si>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</si>
  <si>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</si>
  <si>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</si>
  <si>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</si>
  <si>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</si>
  <si>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</si>
  <si>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</si>
  <si>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</si>
  <si>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</si>
  <si>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</si>
  <si>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</si>
  <si>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</si>
  <si>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</si>
  <si>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</si>
  <si>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</si>
  <si>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</si>
  <si>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</si>
  <si>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</si>
  <si>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</si>
  <si>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</si>
  <si>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</si>
  <si>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</si>
  <si>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</si>
  <si>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</si>
  <si>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</si>
  <si>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</si>
  <si>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</si>
  <si>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</si>
  <si>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</si>
  <si>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</si>
  <si>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</si>
  <si>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</si>
  <si>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</si>
  <si>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</si>
  <si>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</si>
  <si>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</si>
  <si>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</si>
  <si>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</si>
  <si>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</si>
  <si>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</si>
  <si>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</si>
  <si>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</si>
  <si>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</si>
  <si>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</si>
  <si>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</si>
  <si>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</si>
  <si>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</si>
  <si>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</si>
  <si>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</si>
  <si>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</si>
  <si>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</si>
  <si>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</si>
  <si>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</si>
  <si>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</si>
  <si>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</si>
  <si>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</si>
  <si>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</si>
  <si>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</si>
  <si>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</si>
  <si>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</si>
  <si>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</si>
  <si>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</si>
  <si>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</si>
  <si>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</si>
  <si>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</si>
  <si>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</si>
  <si>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</si>
  <si>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</si>
  <si>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</si>
  <si>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</si>
  <si>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</si>
  <si>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</si>
  <si>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</si>
  <si>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</si>
  <si>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</si>
  <si>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</si>
  <si>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</si>
  <si>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</si>
  <si>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</si>
  <si>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</si>
  <si>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</si>
  <si>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</si>
  <si>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</si>
  <si>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</si>
  <si>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</si>
  <si>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</si>
  <si>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</si>
  <si>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</si>
  <si>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</si>
  <si>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</si>
  <si>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</si>
  <si>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</si>
  <si>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</si>
  <si>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</si>
  <si>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</si>
  <si>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</si>
  <si>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</si>
  <si>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</si>
  <si>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</si>
  <si>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</si>
  <si>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</si>
  <si>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</si>
  <si>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</si>
  <si>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</si>
  <si>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</si>
  <si>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</si>
  <si>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</si>
  <si>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</si>
  <si>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</si>
  <si>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</si>
  <si>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</si>
  <si>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</si>
  <si>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</si>
  <si>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</si>
  <si>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</si>
  <si>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</si>
  <si>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</si>
  <si>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</si>
  <si>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</si>
  <si>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</si>
  <si>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</si>
  <si>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</si>
  <si>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</si>
  <si>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</si>
  <si>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</si>
  <si>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</si>
  <si>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</si>
  <si>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</si>
  <si>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</si>
  <si>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</si>
  <si>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</si>
  <si>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</si>
  <si>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</si>
  <si>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</si>
  <si>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</si>
  <si>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</si>
  <si>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</si>
  <si>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</si>
  <si>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</si>
  <si>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</si>
  <si>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</si>
  <si>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</si>
  <si>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</si>
  <si>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</si>
  <si>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</si>
  <si>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</si>
  <si>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</si>
  <si>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</si>
  <si>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</si>
  <si>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</si>
  <si>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</si>
  <si>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</si>
  <si>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</si>
  <si>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</si>
  <si>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</si>
  <si>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</si>
  <si>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</si>
  <si>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</si>
  <si>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</si>
  <si>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</si>
  <si>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</si>
  <si>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</si>
  <si>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</si>
  <si>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</si>
  <si>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</si>
  <si>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</si>
  <si>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</si>
  <si>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</si>
  <si>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</si>
  <si>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</si>
  <si>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</si>
  <si>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</si>
  <si>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</si>
  <si>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</si>
  <si>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</si>
  <si>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</si>
  <si>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</si>
  <si>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</si>
  <si>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</si>
  <si>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</si>
  <si>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</si>
  <si>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</si>
  <si>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</si>
  <si>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</si>
  <si>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</si>
  <si>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</si>
  <si>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</si>
  <si>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</si>
  <si>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</si>
  <si>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</si>
  <si>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</si>
  <si>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</si>
  <si>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</si>
  <si>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</si>
  <si>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</si>
  <si>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</si>
  <si>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</si>
  <si>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</si>
  <si>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</si>
  <si>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</si>
  <si>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</si>
  <si>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</si>
  <si>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</si>
  <si>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</si>
  <si>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</si>
  <si>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</si>
  <si>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</si>
  <si>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</si>
  <si>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</si>
  <si>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</si>
  <si>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</si>
  <si>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</si>
  <si>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</si>
  <si>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</si>
  <si>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</si>
  <si>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</si>
  <si>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</si>
  <si>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</si>
  <si>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</si>
  <si>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</si>
  <si>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</si>
  <si>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</si>
  <si>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</si>
  <si>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</si>
  <si>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</si>
  <si>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</si>
  <si>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</si>
  <si>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</si>
  <si>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</si>
  <si>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</si>
  <si>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</si>
  <si>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</si>
  <si>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</si>
  <si>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</si>
  <si>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</si>
  <si>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</si>
  <si>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</si>
  <si>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</si>
  <si>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</si>
  <si>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</si>
  <si>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</si>
  <si>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</si>
  <si>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</si>
  <si>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</si>
  <si>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</si>
  <si>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</si>
  <si>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</si>
  <si>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</si>
  <si>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</si>
  <si>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</si>
  <si>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</si>
  <si>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</si>
  <si>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</si>
  <si>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</si>
  <si>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</si>
  <si>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</si>
  <si>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</si>
  <si>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</si>
  <si>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</si>
  <si>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</si>
  <si>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</si>
  <si>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</si>
  <si>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</si>
  <si>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</si>
  <si>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</si>
  <si>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</si>
  <si>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</si>
  <si>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</si>
  <si>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</si>
  <si>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</si>
  <si>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</si>
  <si>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</si>
  <si>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</si>
  <si>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</si>
  <si>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</si>
  <si>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</si>
  <si>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</si>
  <si>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</si>
  <si>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</si>
  <si>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</si>
  <si>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</si>
  <si>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</si>
  <si>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</si>
  <si>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</si>
  <si>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</si>
  <si>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</si>
  <si>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</si>
  <si>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</si>
  <si>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</si>
  <si>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</si>
  <si>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</si>
  <si>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</si>
  <si>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</si>
  <si>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</si>
  <si>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</si>
  <si>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</si>
  <si>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</si>
  <si>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</si>
  <si>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</si>
  <si>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</si>
  <si>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</si>
  <si>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</si>
  <si>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</si>
  <si>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</si>
  <si>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</si>
  <si>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</si>
  <si>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</si>
  <si>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</si>
  <si>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</si>
  <si>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</si>
  <si>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</si>
  <si>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</si>
  <si>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</si>
  <si>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</si>
  <si>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</si>
  <si>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</si>
  <si>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</si>
  <si>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</si>
  <si>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</si>
  <si>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</si>
  <si>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</si>
  <si>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</si>
  <si>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</si>
  <si>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</si>
  <si>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</si>
  <si>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</si>
  <si>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</si>
  <si>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</si>
  <si>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</si>
  <si>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</si>
  <si>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</si>
  <si>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</si>
  <si>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</si>
  <si>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</si>
  <si>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</si>
  <si>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</si>
  <si>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</si>
  <si>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</si>
  <si>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</si>
  <si>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</si>
  <si>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</si>
  <si>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</si>
  <si>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</si>
  <si>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</si>
  <si>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</si>
  <si>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</si>
  <si>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</si>
  <si>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</si>
  <si>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</si>
  <si>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</si>
  <si>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</si>
  <si>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</si>
  <si>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</si>
  <si>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</si>
  <si>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</si>
  <si>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</si>
  <si>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</si>
  <si>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</si>
  <si>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</si>
  <si>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</si>
  <si>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</si>
  <si>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</si>
  <si>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</si>
  <si>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</si>
  <si>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</si>
  <si>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</si>
  <si>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</si>
  <si>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</si>
  <si>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</si>
  <si>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</si>
  <si>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</si>
  <si>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</si>
  <si>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</si>
  <si>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</si>
  <si>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</si>
  <si>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</si>
  <si>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</si>
  <si>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</si>
  <si>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</si>
  <si>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</si>
  <si>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</si>
  <si>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</si>
  <si>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</si>
  <si>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</si>
  <si>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</si>
  <si>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</si>
  <si>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</si>
  <si>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</si>
  <si>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</si>
  <si>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</si>
  <si>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</si>
  <si>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</si>
  <si>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</si>
  <si>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</si>
  <si>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</si>
  <si>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</si>
  <si>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</si>
  <si>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</si>
  <si>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</si>
  <si>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</si>
  <si>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</si>
  <si>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</si>
  <si>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</si>
  <si>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</si>
  <si>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</si>
  <si>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</si>
  <si>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</si>
  <si>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</si>
  <si>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</si>
  <si>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</si>
  <si>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</si>
  <si>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</si>
  <si>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</si>
  <si>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</si>
  <si>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</si>
  <si>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</si>
  <si>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</si>
  <si>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</si>
  <si>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</si>
  <si>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</si>
  <si>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</si>
  <si>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</si>
  <si>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</si>
  <si>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</si>
  <si>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</si>
  <si>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</si>
  <si>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</si>
  <si>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</si>
  <si>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</si>
  <si>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</si>
  <si>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</si>
  <si>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</si>
  <si>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</si>
  <si>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</si>
  <si>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</si>
  <si>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</si>
  <si>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</si>
  <si>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</si>
  <si>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</si>
  <si>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</si>
  <si>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</si>
  <si>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</si>
  <si>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</si>
  <si>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</si>
  <si>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</si>
  <si>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</si>
  <si>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</si>
  <si>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</si>
  <si>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</si>
  <si>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</si>
  <si>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</si>
  <si>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</si>
  <si>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</si>
  <si>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</si>
  <si>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</si>
  <si>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</si>
  <si>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</si>
  <si>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</si>
  <si>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</si>
  <si>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</si>
  <si>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</si>
  <si>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</si>
  <si>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</si>
  <si>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</si>
  <si>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</si>
  <si>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</si>
  <si>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</si>
  <si>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</si>
  <si>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</si>
  <si>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</si>
  <si>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</si>
  <si>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</si>
  <si>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</si>
  <si>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</si>
  <si>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</si>
  <si>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</si>
  <si>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</si>
  <si>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</si>
  <si>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</si>
  <si>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</si>
  <si>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</si>
  <si>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</si>
  <si>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</si>
  <si>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</si>
  <si>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</si>
  <si>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</si>
  <si>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</si>
  <si>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</si>
  <si>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</si>
  <si>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</si>
  <si>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</si>
  <si>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</si>
  <si>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</si>
  <si>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</si>
  <si>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</si>
  <si>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</si>
  <si>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</si>
  <si>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</si>
  <si>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</si>
  <si>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</si>
  <si>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</si>
  <si>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</si>
  <si>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</si>
  <si>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</si>
  <si>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</si>
  <si>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</si>
  <si>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</si>
  <si>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</si>
  <si>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</si>
  <si>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</si>
  <si>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</si>
  <si>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</si>
  <si>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</si>
  <si>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</si>
  <si>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</si>
  <si>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</si>
  <si>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</si>
  <si>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</si>
  <si>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</si>
  <si>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</si>
  <si>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</si>
  <si>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</si>
  <si>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</si>
  <si>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</si>
  <si>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</si>
  <si>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</si>
  <si>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</si>
  <si>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</si>
  <si>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</si>
  <si>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</si>
  <si>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</si>
  <si>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</si>
  <si>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</si>
  <si>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</si>
  <si>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</si>
  <si>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</si>
  <si>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</si>
  <si>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</si>
  <si>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</si>
  <si>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</si>
  <si>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</si>
  <si>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</si>
  <si>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</si>
  <si>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</si>
  <si>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</si>
  <si>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</si>
  <si>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</si>
  <si>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</si>
  <si>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</si>
  <si>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</si>
  <si>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</si>
  <si>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</si>
  <si>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</si>
  <si>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</si>
  <si>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</si>
  <si>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</si>
  <si>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</si>
  <si>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</si>
  <si>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</si>
  <si>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</si>
  <si>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</si>
  <si>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</si>
  <si>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</si>
  <si>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</si>
  <si>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</si>
  <si>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</si>
  <si>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</si>
  <si>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</si>
  <si>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</si>
  <si>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</si>
  <si>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</si>
  <si>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</si>
  <si>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</si>
  <si>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</si>
  <si>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</si>
  <si>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</si>
  <si>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</si>
  <si>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</si>
  <si>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</si>
  <si>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</si>
  <si>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</si>
  <si>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</si>
  <si>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</si>
  <si>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</si>
  <si>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</si>
  <si>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</si>
  <si>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</si>
  <si>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</si>
  <si>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</si>
  <si>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</si>
  <si>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</si>
  <si>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</si>
  <si>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</si>
  <si>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</si>
  <si>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</si>
  <si>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</si>
  <si>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</si>
  <si>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</si>
  <si>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</si>
  <si>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</si>
  <si>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</si>
  <si>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</si>
  <si>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</si>
  <si>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</si>
  <si>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</si>
  <si>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</si>
  <si>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</si>
  <si>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</si>
  <si>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</si>
  <si>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</si>
  <si>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</si>
  <si>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</si>
  <si>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</si>
  <si>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</si>
  <si>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</si>
  <si>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</si>
  <si>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</si>
  <si>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</si>
  <si>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</si>
  <si>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</si>
  <si>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</si>
  <si>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</si>
  <si>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</si>
  <si>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</si>
  <si>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</si>
  <si>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</si>
  <si>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</si>
  <si>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</si>
  <si>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</si>
  <si>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</si>
  <si>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</si>
  <si>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</si>
  <si>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</si>
  <si>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</si>
  <si>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</si>
  <si>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</si>
  <si>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</si>
  <si>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</si>
  <si>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</si>
  <si>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</si>
  <si>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</si>
  <si>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</si>
  <si>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</si>
  <si>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</si>
  <si>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</si>
  <si>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</si>
  <si>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</si>
  <si>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</si>
  <si>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</si>
  <si>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</si>
  <si>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</si>
  <si>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</si>
  <si>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</si>
  <si>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</si>
  <si>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</si>
  <si>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</si>
  <si>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</si>
  <si>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</si>
  <si>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</si>
  <si>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</si>
  <si>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</si>
  <si>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</si>
  <si>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</si>
  <si>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</si>
  <si>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</si>
  <si>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</si>
  <si>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</si>
  <si>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</si>
  <si>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</si>
  <si>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</si>
  <si>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</si>
  <si>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</si>
  <si>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</si>
  <si>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</si>
  <si>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</si>
  <si>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</si>
  <si>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</si>
  <si>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</si>
  <si>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</si>
  <si>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</si>
  <si>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</si>
  <si>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</si>
  <si>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</si>
  <si>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</si>
  <si>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</si>
  <si>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</si>
  <si>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</si>
  <si>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</si>
  <si>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</si>
  <si>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</si>
  <si>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</si>
  <si>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</si>
  <si>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</si>
  <si>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</si>
  <si>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</si>
  <si>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</si>
  <si>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</si>
  <si>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</si>
  <si>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</si>
  <si>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</si>
  <si>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</si>
  <si>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</si>
  <si>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</si>
  <si>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</si>
  <si>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</si>
  <si>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</si>
  <si>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</si>
  <si>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</si>
  <si>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</si>
  <si>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</si>
  <si>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</si>
  <si>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</si>
  <si>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</si>
  <si>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</si>
  <si>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</si>
  <si>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</si>
  <si>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</si>
  <si>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</si>
  <si>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</si>
  <si>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</si>
  <si>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</si>
  <si>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</si>
  <si>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</si>
  <si>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</si>
  <si>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</si>
  <si>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</si>
  <si>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</si>
  <si>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</si>
  <si>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</si>
  <si>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</si>
  <si>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</si>
  <si>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</si>
  <si>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</si>
  <si>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</si>
  <si>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</si>
  <si>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</si>
  <si>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</si>
  <si>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</si>
  <si>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</si>
  <si>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</si>
  <si>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</si>
  <si>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</si>
  <si>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</si>
  <si>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</si>
  <si>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</si>
  <si>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</si>
  <si>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</si>
  <si>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</si>
  <si>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</si>
  <si>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</si>
  <si>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</si>
  <si>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</si>
  <si>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</si>
  <si>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</si>
  <si>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</si>
  <si>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</si>
  <si>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</si>
  <si>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</si>
  <si>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</si>
  <si>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</si>
  <si>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</si>
  <si>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</si>
  <si>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</si>
  <si>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</si>
  <si>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</si>
  <si>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</si>
  <si>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</si>
  <si>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</si>
  <si>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</si>
  <si>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</si>
  <si>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</si>
  <si>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</si>
  <si>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</si>
  <si>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</si>
  <si>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</si>
  <si>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</si>
  <si>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</si>
  <si>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</si>
  <si>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</si>
  <si>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</si>
  <si>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</si>
  <si>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</si>
  <si>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</si>
  <si>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</si>
  <si>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</si>
  <si>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</si>
  <si>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</si>
  <si>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</si>
  <si>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</si>
  <si>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</si>
  <si>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</si>
  <si>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</si>
  <si>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</si>
  <si>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</si>
  <si>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</si>
  <si>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</si>
  <si>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</si>
  <si>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</si>
  <si>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</si>
  <si>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</si>
  <si>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</si>
  <si>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</si>
  <si>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</si>
  <si>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</si>
  <si>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</si>
  <si>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</si>
  <si>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</si>
  <si>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</si>
  <si>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</si>
  <si>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</si>
  <si>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</si>
  <si>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</si>
  <si>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</si>
  <si>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</si>
  <si>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</si>
  <si>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</si>
  <si>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</si>
  <si>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</si>
  <si>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</si>
  <si>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</si>
  <si>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</si>
  <si>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</si>
  <si>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</si>
  <si>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</si>
  <si>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</si>
  <si>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</si>
  <si>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</si>
  <si>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</si>
  <si>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</si>
  <si>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</si>
  <si>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</si>
  <si>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</si>
  <si>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</si>
  <si>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</si>
  <si>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</si>
  <si>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</si>
  <si>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</si>
  <si>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</si>
  <si>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</si>
  <si>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</si>
  <si>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</si>
  <si>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</si>
  <si>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</si>
  <si>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</si>
  <si>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</si>
  <si>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</si>
  <si>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</si>
  <si>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</si>
  <si>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</si>
  <si>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</si>
  <si>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</si>
  <si>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</si>
  <si>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</si>
  <si>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</si>
  <si>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</si>
  <si>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</si>
  <si>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</si>
  <si>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</si>
  <si>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</si>
  <si>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</si>
  <si>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</si>
  <si>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</si>
  <si>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</si>
  <si>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</si>
  <si>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</si>
  <si>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</si>
  <si>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</si>
  <si>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</si>
  <si>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</si>
  <si>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</si>
  <si>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</si>
  <si>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</si>
  <si>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</si>
  <si>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</si>
  <si>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</si>
  <si>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</si>
  <si>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</si>
  <si>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</si>
  <si>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</si>
  <si>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</si>
  <si>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</si>
  <si>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</si>
  <si>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</si>
  <si>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</si>
  <si>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</si>
  <si>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</si>
  <si>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</si>
  <si>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</si>
  <si>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</si>
  <si>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</si>
  <si>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</si>
  <si>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</si>
  <si>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</si>
  <si>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</si>
  <si>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</si>
  <si>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</si>
  <si>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</si>
  <si>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</si>
  <si>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</si>
  <si>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</si>
  <si>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</si>
  <si>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</si>
  <si>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</si>
  <si>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</si>
  <si>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</si>
  <si>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</si>
  <si>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</si>
  <si>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</si>
  <si>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</si>
  <si>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</si>
  <si>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</si>
  <si>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</si>
  <si>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</si>
  <si>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</si>
  <si>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</si>
  <si>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</si>
  <si>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</si>
  <si>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</si>
  <si>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</si>
  <si>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</si>
  <si>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</si>
  <si>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</si>
  <si>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</si>
  <si>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</si>
  <si>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</si>
  <si>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</si>
  <si>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</si>
  <si>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</si>
  <si>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</si>
  <si>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</si>
  <si>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</si>
  <si>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</si>
  <si>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</si>
  <si>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</si>
  <si>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</si>
  <si>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</si>
  <si>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</si>
  <si>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</si>
  <si>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</si>
  <si>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</si>
  <si>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</si>
  <si>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</si>
  <si>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</si>
  <si>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</si>
  <si>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</si>
  <si>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</si>
  <si>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</si>
  <si>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</si>
  <si>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</si>
  <si>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</si>
  <si>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</si>
  <si>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</si>
  <si>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</si>
  <si>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</si>
  <si>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</si>
  <si>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</si>
  <si>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</si>
  <si>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</si>
  <si>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</si>
  <si>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</si>
  <si>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</si>
  <si>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</si>
  <si>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</si>
  <si>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</si>
  <si>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</si>
  <si>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</si>
  <si>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</si>
  <si>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</si>
  <si>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</si>
  <si>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</si>
  <si>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</si>
  <si>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</si>
  <si>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</si>
  <si>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</si>
  <si>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</si>
  <si>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</si>
  <si>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</si>
  <si>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</si>
  <si>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</si>
  <si>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</si>
  <si>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</si>
  <si>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</si>
  <si>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</si>
  <si>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</si>
  <si>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</si>
  <si>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</si>
  <si>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</si>
  <si>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</si>
  <si>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</si>
  <si>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</si>
  <si>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</si>
  <si>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</si>
  <si>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</si>
  <si>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</si>
  <si>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</si>
  <si>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</si>
  <si>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</si>
  <si>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</si>
  <si>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</si>
  <si>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</si>
  <si>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</si>
  <si>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</si>
  <si>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</si>
  <si>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</si>
  <si>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</si>
  <si>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</si>
  <si>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</si>
  <si>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</si>
  <si>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</si>
  <si>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</si>
  <si>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</si>
  <si>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</si>
  <si>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</si>
  <si>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</si>
  <si>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</si>
  <si>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</si>
  <si>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</si>
  <si>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</si>
  <si>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</si>
  <si>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</si>
  <si>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</si>
  <si>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</si>
  <si>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</si>
  <si>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</si>
  <si>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</si>
  <si>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</si>
  <si>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</si>
  <si>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</si>
  <si>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</si>
  <si>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</si>
  <si>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</si>
  <si>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</si>
  <si>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</si>
  <si>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</si>
  <si>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</si>
  <si>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</si>
  <si>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</si>
  <si>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</si>
  <si>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</si>
  <si>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</si>
  <si>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</si>
  <si>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</si>
  <si>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</si>
  <si>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</si>
  <si>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</si>
  <si>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</si>
  <si>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</si>
  <si>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</si>
  <si>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</si>
  <si>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</si>
  <si>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</si>
  <si>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</si>
  <si>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</si>
  <si>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</si>
  <si>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</si>
  <si>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</si>
  <si>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</si>
  <si>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</si>
  <si>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</si>
  <si>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</si>
  <si>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</si>
  <si>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</si>
  <si>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</si>
  <si>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</si>
  <si>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</si>
  <si>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</si>
  <si>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</si>
  <si>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</si>
  <si>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</si>
  <si>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</si>
  <si>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</si>
  <si>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</si>
  <si>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</si>
  <si>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</si>
  <si>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</si>
  <si>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</si>
  <si>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</si>
  <si>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</si>
  <si>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</si>
  <si>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</si>
  <si>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</si>
  <si>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</si>
  <si>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</si>
  <si>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</si>
  <si>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</si>
  <si>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</si>
  <si>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</si>
  <si>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</si>
  <si>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</si>
  <si>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</si>
  <si>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</si>
  <si>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</si>
  <si>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</si>
  <si>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</si>
  <si>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</si>
  <si>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</si>
  <si>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</si>
  <si>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</si>
  <si>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</si>
  <si>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</si>
  <si>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</si>
  <si>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</si>
  <si>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</si>
  <si>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</si>
  <si>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</si>
  <si>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</si>
  <si>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</si>
  <si>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</si>
  <si>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</si>
  <si>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</si>
  <si>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</si>
  <si>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</si>
  <si>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</si>
  <si>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</si>
  <si>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</si>
  <si>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</si>
  <si>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</si>
  <si>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</si>
  <si>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</si>
  <si>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</si>
  <si>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</si>
  <si>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</si>
  <si>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</si>
  <si>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</si>
  <si>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</si>
  <si>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</si>
  <si>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</si>
  <si>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</si>
  <si>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</si>
  <si>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</si>
  <si>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</si>
  <si>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</si>
  <si>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</si>
  <si>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</si>
  <si>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</si>
  <si>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</si>
  <si>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</si>
  <si>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</si>
  <si>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</si>
  <si>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</si>
  <si>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</si>
  <si>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</si>
  <si>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</si>
  <si>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</si>
  <si>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</si>
  <si>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</si>
  <si>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</si>
  <si>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</si>
  <si>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</si>
  <si>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</si>
  <si>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</si>
  <si>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</si>
  <si>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</si>
  <si>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</si>
  <si>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</si>
  <si>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</si>
  <si>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</si>
  <si>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</si>
  <si>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</si>
  <si>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</si>
  <si>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</si>
  <si>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</si>
  <si>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</si>
  <si>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</si>
  <si>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</si>
  <si>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</si>
  <si>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</si>
  <si>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</si>
  <si>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</si>
  <si>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</si>
  <si>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</si>
  <si>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</si>
  <si>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</si>
  <si>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</si>
  <si>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</si>
  <si>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</si>
  <si>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</si>
  <si>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</si>
  <si>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</si>
  <si>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</si>
  <si>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</si>
  <si>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</si>
  <si>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</si>
  <si>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</si>
  <si>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</si>
  <si>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</si>
  <si>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</si>
  <si>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</si>
  <si>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</si>
  <si>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</si>
  <si>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</si>
  <si>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</si>
  <si>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</si>
  <si>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</si>
  <si>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</si>
  <si>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</si>
  <si>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</si>
  <si>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</si>
  <si>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</si>
  <si>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</si>
  <si>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</si>
  <si>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</si>
  <si>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</si>
  <si>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</si>
  <si>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</si>
  <si>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</si>
  <si>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</si>
  <si>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</si>
  <si>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</si>
  <si>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</si>
  <si>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</si>
  <si>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</si>
  <si>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</si>
  <si>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</si>
  <si>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</si>
  <si>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</si>
  <si>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</si>
  <si>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</si>
  <si>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</si>
  <si>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</si>
  <si>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</si>
  <si>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</si>
  <si>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</si>
  <si>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</si>
  <si>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</si>
  <si>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</si>
  <si>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</si>
  <si>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</si>
  <si>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</si>
  <si>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</si>
  <si>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</si>
  <si>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</si>
  <si>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</si>
  <si>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</si>
  <si>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</si>
  <si>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</si>
  <si>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</si>
  <si>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</si>
  <si>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</si>
  <si>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</si>
  <si>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</si>
  <si>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</si>
  <si>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</si>
  <si>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</si>
  <si>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</si>
  <si>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</si>
  <si>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</si>
  <si>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</si>
  <si>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</si>
  <si>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</si>
  <si>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</si>
  <si>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</si>
  <si>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</si>
  <si>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</si>
  <si>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</si>
  <si>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</si>
  <si>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</si>
  <si>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</si>
  <si>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</si>
  <si>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</si>
  <si>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</si>
  <si>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</si>
  <si>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</si>
  <si>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</si>
  <si>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</si>
  <si>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</si>
  <si>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</si>
  <si>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</si>
  <si>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</si>
  <si>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</si>
  <si>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</si>
  <si>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</si>
  <si>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</si>
  <si>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</si>
  <si>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</si>
  <si>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</si>
  <si>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</si>
  <si>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</si>
  <si>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</si>
  <si>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</si>
  <si>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</si>
  <si>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</si>
  <si>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</si>
  <si>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</si>
  <si>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</si>
  <si>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</si>
  <si>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</si>
  <si>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</si>
  <si>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</si>
  <si>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</si>
  <si>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</si>
  <si>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</si>
  <si>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</si>
  <si>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</si>
  <si>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</si>
  <si>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</si>
  <si>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</si>
  <si>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</si>
  <si>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</si>
  <si>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</si>
  <si>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</si>
  <si>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</si>
  <si>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</si>
  <si>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</si>
  <si>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</si>
  <si>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</si>
  <si>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</si>
  <si>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</si>
  <si>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</si>
  <si>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</si>
  <si>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</si>
  <si>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</si>
  <si>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</si>
  <si>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</si>
  <si>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</si>
  <si>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</si>
  <si>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</si>
  <si>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</si>
  <si>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</si>
  <si>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</si>
  <si>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</si>
  <si>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</si>
  <si>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</si>
  <si>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</si>
  <si>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</si>
  <si>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</si>
  <si>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</si>
  <si>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</si>
  <si>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</si>
  <si>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</si>
  <si>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</si>
  <si>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</si>
  <si>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</si>
  <si>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</si>
  <si>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</si>
  <si>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</si>
  <si>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</si>
  <si>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</si>
  <si>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</si>
  <si>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</si>
  <si>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</si>
  <si>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</si>
  <si>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</si>
  <si>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</si>
  <si>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</si>
  <si>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</si>
  <si>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</si>
  <si>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</si>
  <si>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</si>
  <si>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</si>
  <si>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</si>
  <si>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</si>
  <si>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</si>
  <si>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</si>
  <si>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</si>
  <si>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</si>
  <si>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</si>
  <si>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</si>
  <si>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</si>
  <si>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</si>
  <si>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</si>
  <si>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</si>
  <si>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</si>
  <si>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</si>
  <si>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</si>
  <si>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</si>
  <si>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</si>
  <si>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</si>
  <si>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</si>
  <si>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</si>
  <si>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</si>
  <si>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</si>
  <si>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</si>
  <si>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</si>
  <si>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</si>
  <si>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</si>
  <si>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</si>
  <si>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</si>
  <si>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</si>
  <si>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 xml:space="preserve">Лилия Паунова </t>
  </si>
  <si>
    <t>940 63 15</t>
  </si>
  <si>
    <t>Директор "БФС": :</t>
  </si>
  <si>
    <t>Христина Младенова</t>
  </si>
  <si>
    <t xml:space="preserve">                                                                                                                              Росен Асенов</t>
  </si>
  <si>
    <t>МИНИСТЕРСТВО НА ОКОЛНАТА СРЕДА И ВОДИТЕ</t>
  </si>
  <si>
    <t>Н-к отдел "БМСО":          …………………………</t>
  </si>
  <si>
    <t xml:space="preserve">                      (Лилия Паунова)</t>
  </si>
  <si>
    <t xml:space="preserve">                      (Димитрина Колева)</t>
  </si>
  <si>
    <t>Директор "БФС":  ………….……………..</t>
  </si>
  <si>
    <t xml:space="preserve">                      (Христина Младенова)</t>
  </si>
  <si>
    <t xml:space="preserve">                      (Росен Асенов)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</si>
</sst>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63">
      <selection activeCell="A111" sqref="A111:IV11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1936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41698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1132</v>
      </c>
      <c r="C12" s="274" t="s">
        <v>962</v>
      </c>
      <c r="D12" s="173"/>
      <c r="E12" s="585">
        <f>OTCHET!E17</f>
        <v>97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1239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1240</v>
      </c>
      <c r="C46" s="129" t="s">
        <v>1246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1241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1242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1243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1244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1245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23591</v>
      </c>
      <c r="G54" s="157">
        <f>+G55+G56+G60</f>
        <v>23591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23591</v>
      </c>
      <c r="G56" s="166">
        <f>+OTCHET!F370+OTCHET!F378+OTCHET!F383+OTCHET!F386+OTCHET!F389+OTCHET!F392+OTCHET!F393+OTCHET!F396+OTCHET!F409+OTCHET!F410+OTCHET!F411+OTCHET!F412+OTCHET!F413</f>
        <v>23591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1126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23591</v>
      </c>
      <c r="G62" s="157">
        <f>+G22-G38+G54-G61</f>
        <v>23591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-23591</v>
      </c>
      <c r="G64" s="167">
        <f aca="true" t="shared" si="5" ref="G64:L64">SUM(+G66+G74+G75+G82+G83+G84+G87+G88+G89+G90+G91+G92+G93)</f>
        <v>-23591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-23591</v>
      </c>
      <c r="G84" s="166">
        <f aca="true" t="shared" si="9" ref="G84:M84">+G85+G86</f>
        <v>-23591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-23591</v>
      </c>
      <c r="G86" s="166">
        <f>+OTCHET!F508+OTCHET!F511+OTCHET!F531</f>
        <v>-23591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1248</v>
      </c>
      <c r="C94" s="137" t="s">
        <v>1247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1125</v>
      </c>
      <c r="C111" s="70"/>
      <c r="D111" s="70"/>
      <c r="E111" s="71" t="s">
        <v>1953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1954</v>
      </c>
      <c r="C112" s="72"/>
      <c r="D112" s="72"/>
      <c r="E112" s="72" t="s">
        <v>1955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1130</v>
      </c>
      <c r="C113" s="68"/>
      <c r="D113" s="68"/>
      <c r="E113" s="71" t="s">
        <v>1956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1957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71" t="s">
        <v>1131</v>
      </c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72" t="s">
        <v>1958</v>
      </c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1127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1919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1128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1129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1134</v>
      </c>
      <c r="F5" s="657" t="s">
        <v>1134</v>
      </c>
      <c r="I5" s="839">
        <v>1</v>
      </c>
    </row>
    <row r="6" spans="3:9" ht="21">
      <c r="C6" s="662"/>
      <c r="D6" s="663"/>
      <c r="E6" s="661"/>
      <c r="F6" s="657" t="s">
        <v>1134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1135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41698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1137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1139</v>
      </c>
      <c r="F13" s="671" t="s">
        <v>1134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1140</v>
      </c>
      <c r="I18" s="839">
        <v>1</v>
      </c>
    </row>
    <row r="19" spans="1:9" ht="21.75" thickBot="1">
      <c r="A19" s="672"/>
      <c r="B19" s="673"/>
      <c r="C19" s="674"/>
      <c r="D19" s="675" t="s">
        <v>1141</v>
      </c>
      <c r="E19" s="676" t="s">
        <v>1142</v>
      </c>
      <c r="F19" s="676" t="s">
        <v>1143</v>
      </c>
      <c r="G19" s="676" t="s">
        <v>1143</v>
      </c>
      <c r="H19" s="676" t="s">
        <v>1143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1146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1147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1151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1156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1944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1165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1483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1176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1179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1182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1183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1190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1191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1192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1193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1208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1225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1228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1233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1135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41698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1137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1139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1140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1142</v>
      </c>
      <c r="F63" s="720" t="s">
        <v>1143</v>
      </c>
      <c r="G63" s="720" t="s">
        <v>1143</v>
      </c>
      <c r="H63" s="720" t="s">
        <v>1143</v>
      </c>
      <c r="I63" s="841">
        <v>1</v>
      </c>
      <c r="J63" s="1136" t="s">
        <v>1519</v>
      </c>
      <c r="K63" s="1136" t="s">
        <v>1520</v>
      </c>
      <c r="L63" s="1136" t="s">
        <v>1521</v>
      </c>
      <c r="M63" s="1136" t="s">
        <v>1522</v>
      </c>
    </row>
    <row r="64" spans="2:13" s="672" customFormat="1" ht="49.5" customHeight="1" thickBot="1">
      <c r="B64" s="721"/>
      <c r="C64" s="1139" t="s">
        <v>1484</v>
      </c>
      <c r="D64" s="1140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1302</v>
      </c>
      <c r="D68" s="1099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1308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1309</v>
      </c>
      <c r="D70" s="1088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1528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1331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1333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1334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1335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1336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1337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1344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1351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1352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1353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1354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1361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1365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1442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1366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1367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1368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1385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1386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1391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33" t="s">
        <v>1395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1399</v>
      </c>
      <c r="D96" s="1135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1135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41698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1137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1139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1140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1912</v>
      </c>
      <c r="D109" s="1124"/>
      <c r="E109" s="746" t="s">
        <v>1443</v>
      </c>
      <c r="F109" s="746" t="s">
        <v>1143</v>
      </c>
      <c r="G109" s="746" t="s">
        <v>1143</v>
      </c>
      <c r="H109" s="746" t="s">
        <v>1143</v>
      </c>
      <c r="I109" s="839">
        <v>1</v>
      </c>
    </row>
    <row r="110" spans="1:9" ht="42.75" customHeight="1">
      <c r="A110" s="701"/>
      <c r="B110" s="745"/>
      <c r="C110" s="1123" t="s">
        <v>1484</v>
      </c>
      <c r="D110" s="1124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1913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1914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1576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1372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1373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1375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1376</v>
      </c>
      <c r="D121" s="1090"/>
      <c r="E121" s="854">
        <f>OTCHET!$E386</f>
        <v>0</v>
      </c>
      <c r="F121" s="859">
        <f>OTCHET!$F386</f>
        <v>23591</v>
      </c>
      <c r="G121" s="759">
        <f>OTCHET!$G386</f>
        <v>0</v>
      </c>
      <c r="H121" s="759">
        <f>OTCHET!$H386</f>
        <v>23591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7" t="s">
        <v>1377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1447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1380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1865</v>
      </c>
      <c r="D127" s="1104"/>
      <c r="E127" s="704">
        <f>OTCHET!$E406</f>
        <v>0</v>
      </c>
      <c r="F127" s="704">
        <f>OTCHET!$F406</f>
        <v>23591</v>
      </c>
      <c r="G127" s="704">
        <f>OTCHET!$G406</f>
        <v>0</v>
      </c>
      <c r="H127" s="704">
        <f>OTCHET!$H406</f>
        <v>23591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1866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1867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1868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1487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1382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1383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1869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1135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41698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1137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1139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1140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1455</v>
      </c>
      <c r="F148" s="772" t="s">
        <v>1143</v>
      </c>
      <c r="G148" s="772" t="s">
        <v>1143</v>
      </c>
      <c r="H148" s="772" t="s">
        <v>1143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23591</v>
      </c>
      <c r="G151" s="782">
        <f>+G49-G96+G127+G135</f>
        <v>0</v>
      </c>
      <c r="H151" s="782">
        <f>+H49-H96+H127+H135</f>
        <v>23591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1135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41698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1137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1139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1140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1142</v>
      </c>
      <c r="F165" s="746" t="s">
        <v>1143</v>
      </c>
      <c r="G165" s="746" t="s">
        <v>1143</v>
      </c>
      <c r="H165" s="746" t="s">
        <v>1143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1874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1877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1880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1890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1489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1490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1491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1915</v>
      </c>
      <c r="D180" s="1067"/>
      <c r="E180" s="854">
        <f>OTCHET!$E511</f>
        <v>0</v>
      </c>
      <c r="F180" s="855">
        <f>OTCHET!$F511</f>
        <v>-23591</v>
      </c>
      <c r="G180" s="753">
        <f>OTCHET!$G511</f>
        <v>0</v>
      </c>
      <c r="H180" s="753">
        <f>OTCHET!$H511</f>
        <v>-23591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1916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1492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1493</v>
      </c>
      <c r="D185" s="1088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91" t="s">
        <v>1494</v>
      </c>
      <c r="D186" s="1092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91" t="s">
        <v>1495</v>
      </c>
      <c r="D187" s="1067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-23591</v>
      </c>
      <c r="G189" s="704">
        <f>OTCHET!$G584</f>
        <v>0</v>
      </c>
      <c r="H189" s="704">
        <f>OTCHET!$H584</f>
        <v>-23591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1135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41698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1137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1139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1140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1142</v>
      </c>
      <c r="F202" s="812" t="s">
        <v>1143</v>
      </c>
      <c r="G202" s="812" t="s">
        <v>1143</v>
      </c>
      <c r="H202" s="812" t="s">
        <v>1143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085" t="s">
        <v>1498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078" t="s">
        <v>1500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078" t="s">
        <v>1502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081" t="s">
        <v>1504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083" t="s">
        <v>1506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080" t="s">
        <v>1508</v>
      </c>
      <c r="D209" s="1080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1509</v>
      </c>
      <c r="C210" s="1074" t="s">
        <v>1510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074" t="s">
        <v>1512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076" t="s">
        <v>1514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41">
      <selection activeCell="D15" sqref="D15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1134</v>
      </c>
      <c r="F5" s="275" t="s">
        <v>1134</v>
      </c>
      <c r="G5" s="275" t="s">
        <v>1134</v>
      </c>
      <c r="H5" s="275" t="s">
        <v>1134</v>
      </c>
      <c r="I5" s="281">
        <v>1</v>
      </c>
      <c r="K5" s="275" t="s">
        <v>1134</v>
      </c>
      <c r="L5" s="275" t="s">
        <v>1134</v>
      </c>
      <c r="M5" s="279" t="s">
        <v>1134</v>
      </c>
      <c r="N5" s="279" t="s">
        <v>1134</v>
      </c>
      <c r="O5" s="283"/>
      <c r="P5" s="275" t="s">
        <v>1134</v>
      </c>
      <c r="Q5" s="275" t="s">
        <v>1134</v>
      </c>
      <c r="R5" s="279" t="s">
        <v>1134</v>
      </c>
      <c r="S5" s="279" t="s">
        <v>1134</v>
      </c>
      <c r="T5" s="275" t="s">
        <v>1134</v>
      </c>
      <c r="U5" s="279" t="s">
        <v>1134</v>
      </c>
      <c r="V5" s="279" t="s">
        <v>1134</v>
      </c>
    </row>
    <row r="6" spans="3:22" ht="15">
      <c r="C6" s="287"/>
      <c r="D6" s="288"/>
      <c r="E6" s="286"/>
      <c r="F6" s="275" t="s">
        <v>1134</v>
      </c>
      <c r="G6" s="275" t="s">
        <v>1134</v>
      </c>
      <c r="H6" s="275" t="s">
        <v>1134</v>
      </c>
      <c r="I6" s="281">
        <v>1</v>
      </c>
      <c r="K6" s="286"/>
      <c r="L6" s="275" t="s">
        <v>1134</v>
      </c>
      <c r="N6" s="279" t="s">
        <v>1134</v>
      </c>
      <c r="O6" s="283"/>
      <c r="P6" s="286"/>
      <c r="Q6" s="275" t="s">
        <v>1134</v>
      </c>
      <c r="S6" s="279" t="s">
        <v>1134</v>
      </c>
      <c r="T6" s="275" t="s">
        <v>1134</v>
      </c>
      <c r="V6" s="279" t="s">
        <v>1134</v>
      </c>
    </row>
    <row r="7" spans="2:22" ht="49.5" customHeight="1">
      <c r="B7" s="1221" t="str">
        <f>VLOOKUP(E17,list!A:B,2,FALSE)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222"/>
      <c r="D7" s="1222"/>
      <c r="F7" s="289"/>
      <c r="G7" s="289"/>
      <c r="H7" s="289"/>
      <c r="I7" s="281">
        <v>1</v>
      </c>
      <c r="K7" s="286"/>
      <c r="L7" s="275" t="s">
        <v>1134</v>
      </c>
      <c r="N7" s="279" t="s">
        <v>1134</v>
      </c>
      <c r="O7" s="283"/>
      <c r="P7" s="286"/>
      <c r="Q7" s="275" t="s">
        <v>1134</v>
      </c>
      <c r="S7" s="279" t="s">
        <v>1134</v>
      </c>
      <c r="T7" s="275" t="s">
        <v>1134</v>
      </c>
      <c r="V7" s="279" t="s">
        <v>1134</v>
      </c>
    </row>
    <row r="8" spans="3:22" ht="15">
      <c r="C8" s="287"/>
      <c r="D8" s="288"/>
      <c r="E8" s="289" t="s">
        <v>1135</v>
      </c>
      <c r="F8" s="289" t="s">
        <v>987</v>
      </c>
      <c r="G8" s="289"/>
      <c r="H8" s="289"/>
      <c r="I8" s="281">
        <v>1</v>
      </c>
      <c r="K8" s="286"/>
      <c r="L8" s="275" t="s">
        <v>1134</v>
      </c>
      <c r="N8" s="279" t="s">
        <v>1134</v>
      </c>
      <c r="O8" s="283"/>
      <c r="P8" s="286"/>
      <c r="Q8" s="275" t="s">
        <v>1134</v>
      </c>
      <c r="S8" s="279" t="s">
        <v>1134</v>
      </c>
      <c r="T8" s="275" t="s">
        <v>1134</v>
      </c>
      <c r="V8" s="279" t="s">
        <v>1134</v>
      </c>
    </row>
    <row r="9" spans="2:22" ht="36.75" customHeight="1">
      <c r="B9" s="1064" t="s">
        <v>1952</v>
      </c>
      <c r="C9" s="1065"/>
      <c r="D9" s="1065"/>
      <c r="E9" s="652">
        <v>41640</v>
      </c>
      <c r="F9" s="290">
        <v>41698</v>
      </c>
      <c r="G9" s="289"/>
      <c r="H9" s="289"/>
      <c r="I9" s="281">
        <v>1</v>
      </c>
      <c r="K9" s="286"/>
      <c r="L9" s="275" t="s">
        <v>1134</v>
      </c>
      <c r="N9" s="279" t="s">
        <v>1134</v>
      </c>
      <c r="O9" s="283"/>
      <c r="P9" s="286"/>
      <c r="Q9" s="275" t="s">
        <v>1134</v>
      </c>
      <c r="S9" s="279" t="s">
        <v>1134</v>
      </c>
      <c r="T9" s="275" t="s">
        <v>1134</v>
      </c>
      <c r="V9" s="279" t="s">
        <v>1134</v>
      </c>
    </row>
    <row r="10" spans="2:22" ht="15">
      <c r="B10" s="291" t="s">
        <v>1929</v>
      </c>
      <c r="E10" s="289"/>
      <c r="F10" s="289"/>
      <c r="G10" s="289"/>
      <c r="H10" s="289"/>
      <c r="I10" s="281">
        <v>1</v>
      </c>
      <c r="K10" s="286"/>
      <c r="L10" s="275" t="s">
        <v>1134</v>
      </c>
      <c r="N10" s="279" t="s">
        <v>1134</v>
      </c>
      <c r="O10" s="283"/>
      <c r="P10" s="286"/>
      <c r="Q10" s="275" t="s">
        <v>1134</v>
      </c>
      <c r="S10" s="279" t="s">
        <v>1134</v>
      </c>
      <c r="T10" s="275" t="s">
        <v>1134</v>
      </c>
      <c r="V10" s="279" t="s">
        <v>1134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1134</v>
      </c>
      <c r="N11" s="279" t="s">
        <v>1134</v>
      </c>
      <c r="O11" s="283"/>
      <c r="P11" s="286"/>
      <c r="Q11" s="275" t="s">
        <v>1134</v>
      </c>
      <c r="S11" s="279" t="s">
        <v>1134</v>
      </c>
      <c r="T11" s="275" t="s">
        <v>1134</v>
      </c>
      <c r="V11" s="279" t="s">
        <v>1134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1137</v>
      </c>
      <c r="F12" s="292" t="s">
        <v>367</v>
      </c>
      <c r="G12" s="289"/>
      <c r="H12" s="289"/>
      <c r="I12" s="281">
        <v>1</v>
      </c>
      <c r="K12" s="286"/>
      <c r="L12" s="275" t="s">
        <v>1134</v>
      </c>
      <c r="N12" s="279" t="s">
        <v>1134</v>
      </c>
      <c r="O12" s="283"/>
      <c r="P12" s="286"/>
      <c r="Q12" s="275" t="s">
        <v>1134</v>
      </c>
      <c r="S12" s="279" t="s">
        <v>1134</v>
      </c>
      <c r="T12" s="275" t="s">
        <v>1134</v>
      </c>
      <c r="V12" s="279" t="s">
        <v>1134</v>
      </c>
    </row>
    <row r="13" spans="2:22" ht="15.75" thickTop="1">
      <c r="B13" s="291" t="s">
        <v>1930</v>
      </c>
      <c r="E13" s="293" t="s">
        <v>1139</v>
      </c>
      <c r="F13" s="294" t="s">
        <v>1134</v>
      </c>
      <c r="G13" s="294" t="s">
        <v>1134</v>
      </c>
      <c r="H13" s="294" t="s">
        <v>1134</v>
      </c>
      <c r="I13" s="281">
        <v>1</v>
      </c>
      <c r="K13" s="286"/>
      <c r="L13" s="275" t="s">
        <v>1134</v>
      </c>
      <c r="N13" s="279" t="s">
        <v>1134</v>
      </c>
      <c r="O13" s="283"/>
      <c r="P13" s="286"/>
      <c r="Q13" s="275" t="s">
        <v>1134</v>
      </c>
      <c r="S13" s="279" t="s">
        <v>1134</v>
      </c>
      <c r="T13" s="275" t="s">
        <v>1134</v>
      </c>
      <c r="V13" s="279" t="s">
        <v>1134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97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1140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1141</v>
      </c>
      <c r="E19" s="299" t="s">
        <v>1142</v>
      </c>
      <c r="F19" s="1181" t="s">
        <v>1143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1144</v>
      </c>
      <c r="D20" s="175" t="s">
        <v>1145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1146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1147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1148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1149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1150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1151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1152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1153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1154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1155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1156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1157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1158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1159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1160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1944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1161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1162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1163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1164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1165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1166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1167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1168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1169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1170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1171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1172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1173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1174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1175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1176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1177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1178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1179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1180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1181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1182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1183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1184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1185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1186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1187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1188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1189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1190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1191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1192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1193</v>
      </c>
      <c r="D72" s="119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1208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1209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1215</v>
      </c>
      <c r="D100" s="180" t="s">
        <v>1216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1217</v>
      </c>
      <c r="D101" s="180" t="s">
        <v>1218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1219</v>
      </c>
      <c r="D102" s="180" t="s">
        <v>1220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1221</v>
      </c>
      <c r="D103" s="196" t="s">
        <v>1222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1223</v>
      </c>
      <c r="D104" s="197" t="s">
        <v>1224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1225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1227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1228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1229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1230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1941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1232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1233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1135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 t="str">
        <f>$B$9</f>
        <v>МИНИСТЕРСТВО НА ОКОЛНАТА СРЕДА И ВОДИТЕ</v>
      </c>
      <c r="C170" s="1180"/>
      <c r="D170" s="1180"/>
      <c r="E170" s="350">
        <f>$E$9</f>
        <v>41640</v>
      </c>
      <c r="F170" s="351">
        <f>$F$9</f>
        <v>41698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околната среда и водите</v>
      </c>
      <c r="C173" s="1180"/>
      <c r="D173" s="1180"/>
      <c r="E173" s="348" t="s">
        <v>1137</v>
      </c>
      <c r="F173" s="355" t="str">
        <f>$F$12</f>
        <v>1900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1139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97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1140</v>
      </c>
      <c r="I176" s="281">
        <v>1</v>
      </c>
      <c r="J176" s="282"/>
      <c r="K176" s="356" t="s">
        <v>423</v>
      </c>
      <c r="L176" s="348"/>
      <c r="M176" s="354"/>
      <c r="N176" s="357" t="s">
        <v>1140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1140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1142</v>
      </c>
      <c r="F177" s="1181" t="s">
        <v>1143</v>
      </c>
      <c r="G177" s="1182" t="s">
        <v>1143</v>
      </c>
      <c r="H177" s="1183" t="s">
        <v>1143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1046</v>
      </c>
      <c r="C178" s="1043" t="s">
        <v>1144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1432</v>
      </c>
      <c r="U179" s="374" t="s">
        <v>1433</v>
      </c>
      <c r="V179" s="374" t="s">
        <v>1434</v>
      </c>
      <c r="W179" s="375" t="s">
        <v>1435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1436</v>
      </c>
      <c r="L180" s="379" t="s">
        <v>1436</v>
      </c>
      <c r="M180" s="379" t="s">
        <v>1437</v>
      </c>
      <c r="N180" s="379" t="s">
        <v>1438</v>
      </c>
      <c r="O180" s="380"/>
      <c r="P180" s="379" t="s">
        <v>1436</v>
      </c>
      <c r="Q180" s="379" t="s">
        <v>1436</v>
      </c>
      <c r="R180" s="379" t="s">
        <v>1439</v>
      </c>
      <c r="S180" s="379" t="s">
        <v>1440</v>
      </c>
      <c r="T180" s="379" t="s">
        <v>1436</v>
      </c>
      <c r="U180" s="379" t="s">
        <v>1436</v>
      </c>
      <c r="V180" s="379" t="s">
        <v>1436</v>
      </c>
      <c r="W180" s="381" t="s">
        <v>1441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1299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1300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1301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1302</v>
      </c>
      <c r="D190" s="1178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1303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1304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1305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1306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1307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1308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1309</v>
      </c>
      <c r="D197" s="1179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1310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1311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1312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1313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1314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1315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1316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1317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1318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1319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1320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1321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1323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1324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1528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1329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1330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1331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1332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1333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1334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1335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1336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1337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1338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1339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1340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1341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1342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1343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1344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1345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1346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1347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1348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1349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1350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1351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1352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1353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1354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1355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1356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1357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1358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1359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1360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1361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1362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1363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1364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1365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1442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1366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1367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1368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1369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1370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1385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1386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1387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1388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1389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1390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1391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1392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1393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1394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1395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1396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1397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1398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1399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1135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 t="str">
        <f>$B$9</f>
        <v>МИНИСТЕРСТВО НА ОКОЛНАТА СРЕДА И ВОДИТЕ</v>
      </c>
      <c r="C299" s="1180"/>
      <c r="D299" s="1180"/>
      <c r="E299" s="350">
        <f>$E$9</f>
        <v>41640</v>
      </c>
      <c r="F299" s="351">
        <f>$F$9</f>
        <v>41698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околната среда и водите</v>
      </c>
      <c r="C302" s="1180"/>
      <c r="D302" s="1180"/>
      <c r="E302" s="348" t="s">
        <v>1137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1139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97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1400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1401</v>
      </c>
      <c r="C307" s="441" t="s">
        <v>1402</v>
      </c>
      <c r="D307" s="442" t="s">
        <v>1403</v>
      </c>
      <c r="E307" s="443" t="s">
        <v>1404</v>
      </c>
      <c r="F307" s="443" t="s">
        <v>1405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1406</v>
      </c>
      <c r="D308" s="442" t="s">
        <v>1407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1408</v>
      </c>
      <c r="D309" s="442" t="s">
        <v>1409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1410</v>
      </c>
      <c r="D310" s="442" t="s">
        <v>1411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1412</v>
      </c>
      <c r="D311" s="442" t="s">
        <v>1413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1414</v>
      </c>
      <c r="D312" s="442" t="s">
        <v>1409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1415</v>
      </c>
      <c r="D313" s="442" t="s">
        <v>1416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1417</v>
      </c>
      <c r="D314" s="442" t="s">
        <v>1418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1419</v>
      </c>
      <c r="D315" s="442" t="s">
        <v>1420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1421</v>
      </c>
      <c r="D316" s="442" t="s">
        <v>1422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1423</v>
      </c>
      <c r="D317" s="442" t="s">
        <v>1424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1425</v>
      </c>
      <c r="D318" s="442" t="s">
        <v>1426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1427</v>
      </c>
      <c r="D319" s="442" t="s">
        <v>1428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1429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1135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 t="str">
        <f>$B$9</f>
        <v>МИНИСТЕРСТВО НА ОКОЛНАТА СРЕДА И ВОДИТЕ</v>
      </c>
      <c r="C337" s="1180"/>
      <c r="D337" s="1180"/>
      <c r="E337" s="350">
        <f>$E$9</f>
        <v>41640</v>
      </c>
      <c r="F337" s="351">
        <f>$F$9</f>
        <v>41698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околната среда и водите</v>
      </c>
      <c r="C340" s="1180"/>
      <c r="D340" s="1180"/>
      <c r="E340" s="348" t="s">
        <v>1137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1139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97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1140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1938</v>
      </c>
      <c r="E344" s="299" t="s">
        <v>1142</v>
      </c>
      <c r="F344" s="1181" t="s">
        <v>1143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1144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1444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1576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1371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1372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1373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1445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1446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1942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1374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1375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1376</v>
      </c>
      <c r="D386" s="1185"/>
      <c r="E386" s="626">
        <f>+E387+E388</f>
        <v>0</v>
      </c>
      <c r="F386" s="629">
        <f>+F387+F388</f>
        <v>23591</v>
      </c>
      <c r="G386" s="469">
        <f>+G387+G388</f>
        <v>0</v>
      </c>
      <c r="H386" s="463">
        <f>+H387+H388</f>
        <v>23591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23591</v>
      </c>
      <c r="G387" s="310"/>
      <c r="H387" s="826">
        <f>F387+G387</f>
        <v>23591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1377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1378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1379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1447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1448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1380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1449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1450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1451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23591</v>
      </c>
      <c r="G406" s="466">
        <f>SUM(G348,G362,G370,G375,G378,G383,G386,G389,G392,G393,G396,G399)</f>
        <v>0</v>
      </c>
      <c r="H406" s="828">
        <f t="shared" si="93"/>
        <v>23591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1144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1381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1868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1452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1382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1383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1453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1454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1135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 t="str">
        <f>$B$9</f>
        <v>МИНИСТЕРСТВО НА ОКОЛНАТА СРЕДА И ВОДИТЕ</v>
      </c>
      <c r="C422" s="1180"/>
      <c r="D422" s="1180"/>
      <c r="E422" s="350">
        <f>$E$9</f>
        <v>41640</v>
      </c>
      <c r="F422" s="351">
        <f>$F$9</f>
        <v>41698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околната среда и водите</v>
      </c>
      <c r="C425" s="1180"/>
      <c r="D425" s="1180"/>
      <c r="E425" s="348" t="s">
        <v>1137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1139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97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1140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1142</v>
      </c>
      <c r="F429" s="1181" t="s">
        <v>1143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23591</v>
      </c>
      <c r="G432" s="456">
        <f>+G163-G292+G406+G416</f>
        <v>0</v>
      </c>
      <c r="H432" s="456">
        <f>+H163-H292+H406+H416</f>
        <v>23591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1135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 t="str">
        <f>$B$9</f>
        <v>МИНИСТЕРСТВО НА ОКОЛНАТА СРЕДА И ВОДИТЕ</v>
      </c>
      <c r="C438" s="1180"/>
      <c r="D438" s="1180"/>
      <c r="E438" s="350">
        <f>$E$9</f>
        <v>41640</v>
      </c>
      <c r="F438" s="351">
        <f>$F$9</f>
        <v>41698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околната среда и водите</v>
      </c>
      <c r="C441" s="1180"/>
      <c r="D441" s="1180"/>
      <c r="E441" s="348" t="s">
        <v>1137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1139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97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1140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1430</v>
      </c>
      <c r="E445" s="299" t="s">
        <v>1142</v>
      </c>
      <c r="F445" s="1181" t="s">
        <v>1143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1144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1431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1874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1384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1877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1880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1883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1890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1893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1945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-23591</v>
      </c>
      <c r="G511" s="463">
        <f>SUM(G512:G517)</f>
        <v>0</v>
      </c>
      <c r="H511" s="463">
        <f>SUM(H512:H517)</f>
        <v>-23591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-23591</v>
      </c>
      <c r="G514" s="465"/>
      <c r="H514" s="826">
        <f t="shared" si="97"/>
        <v>-23591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1580</v>
      </c>
      <c r="D518" s="1185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1456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1457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1458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-23591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-23591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1459</v>
      </c>
      <c r="C587" s="501"/>
      <c r="D587" s="347" t="s">
        <v>1949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 t="s">
        <v>1950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1947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30">
      <c r="A592" s="344"/>
      <c r="B592" s="508" t="s">
        <v>1948</v>
      </c>
      <c r="C592" s="508"/>
      <c r="D592" s="509" t="s">
        <v>1951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1135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 t="str">
        <f>$B$9</f>
        <v>МИНИСТЕРСТВО НА ОКОЛНАТА СРЕДА И ВОДИТЕ</v>
      </c>
      <c r="C598" s="1180"/>
      <c r="D598" s="1180"/>
      <c r="E598" s="350">
        <f>$E$9</f>
        <v>41640</v>
      </c>
      <c r="F598" s="351">
        <f>$F$9</f>
        <v>41698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околната среда и водите</v>
      </c>
      <c r="C601" s="1180"/>
      <c r="D601" s="1180"/>
      <c r="E601" s="348" t="s">
        <v>1137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1139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97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1140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1140</v>
      </c>
      <c r="O604" s="354"/>
      <c r="P604" s="356" t="s">
        <v>424</v>
      </c>
      <c r="Q604" s="348"/>
      <c r="R604" s="354"/>
      <c r="S604" s="357" t="s">
        <v>1140</v>
      </c>
      <c r="T604" s="348"/>
      <c r="U604" s="354"/>
      <c r="V604" s="357" t="s">
        <v>1140</v>
      </c>
      <c r="W604" s="523"/>
    </row>
    <row r="605" spans="2:23" ht="18.75" thickBot="1">
      <c r="B605" s="1048"/>
      <c r="C605" s="517"/>
      <c r="D605" s="1039" t="s">
        <v>1470</v>
      </c>
      <c r="E605" s="299" t="s">
        <v>1142</v>
      </c>
      <c r="F605" s="1181" t="s">
        <v>1143</v>
      </c>
      <c r="G605" s="1182"/>
      <c r="H605" s="1183"/>
      <c r="I605" s="281">
        <f>(IF($E724&lt;&gt;0,$I$2,IF($H724&lt;&gt;0,$I$2,"")))</f>
      </c>
      <c r="K605" s="531"/>
      <c r="L605" s="532"/>
      <c r="M605" s="533"/>
      <c r="N605" s="534"/>
      <c r="O605" s="282"/>
      <c r="P605" s="1173" t="s">
        <v>1905</v>
      </c>
      <c r="Q605" s="1173" t="s">
        <v>1906</v>
      </c>
      <c r="R605" s="1173" t="s">
        <v>1907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1144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1432</v>
      </c>
      <c r="U607" s="1038" t="s">
        <v>1433</v>
      </c>
      <c r="V607" s="1038" t="s">
        <v>1434</v>
      </c>
      <c r="W607" s="542" t="s">
        <v>1435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1436</v>
      </c>
      <c r="L608" s="544" t="s">
        <v>1436</v>
      </c>
      <c r="M608" s="544" t="s">
        <v>1437</v>
      </c>
      <c r="N608" s="544" t="s">
        <v>1438</v>
      </c>
      <c r="O608" s="282"/>
      <c r="P608" s="544" t="s">
        <v>1436</v>
      </c>
      <c r="Q608" s="544" t="s">
        <v>1436</v>
      </c>
      <c r="R608" s="544" t="s">
        <v>1472</v>
      </c>
      <c r="S608" s="544" t="s">
        <v>1440</v>
      </c>
      <c r="T608" s="544" t="s">
        <v>1436</v>
      </c>
      <c r="U608" s="544" t="s">
        <v>1436</v>
      </c>
      <c r="V608" s="544" t="s">
        <v>1436</v>
      </c>
      <c r="W608" s="381" t="s">
        <v>1441</v>
      </c>
    </row>
    <row r="609" spans="2:23" ht="18.75" thickBot="1">
      <c r="B609" s="1048"/>
      <c r="C609" s="1053">
        <f>VLOOKUP(D610,EBK_DEIN2,2,FALSE)</f>
        <v>0</v>
      </c>
      <c r="D609" s="1039" t="s">
        <v>1918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1299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1300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1301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1302</v>
      </c>
      <c r="D621" s="1178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1303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1304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1305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1306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1307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1474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1309</v>
      </c>
      <c r="D628" s="1179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1310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1311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1312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1313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1314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1315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1316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1317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1318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1319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1320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1321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1322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1323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1324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1331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1528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1329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1330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1331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1332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1333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1334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1335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1336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1337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1338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1339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1340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1341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1342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1343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1344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1345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1347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1348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1349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1350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1351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1352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1353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1354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1355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1356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1357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1358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1359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1360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1361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1362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1364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1365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1442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1366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1367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1368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1369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1370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6" t="s">
        <v>1385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1386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1387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1388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1389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1390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1391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1392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1393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1394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1395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1396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1397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1398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1399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1133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28" s="1155"/>
      <c r="D728" s="1155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1135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 t="str">
        <f>$B$9</f>
        <v>МИНИСТЕРСТВО НА ОКОЛНАТА СРЕДА И ВОДИТЕ</v>
      </c>
      <c r="C730" s="1158"/>
      <c r="D730" s="1158"/>
      <c r="E730" s="350">
        <f>$E$9</f>
        <v>41640</v>
      </c>
      <c r="F730" s="351">
        <f>$F$9</f>
        <v>41698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1136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околната среда и водите</v>
      </c>
      <c r="C733" s="1158"/>
      <c r="D733" s="1158"/>
      <c r="E733" s="348" t="s">
        <v>1137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1138</v>
      </c>
      <c r="E734" s="353" t="s">
        <v>1139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1478</v>
      </c>
      <c r="E736" s="348"/>
      <c r="F736" s="353" t="s">
        <v>1140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1401</v>
      </c>
      <c r="C737" s="441" t="s">
        <v>1402</v>
      </c>
      <c r="D737" s="442" t="s">
        <v>1403</v>
      </c>
      <c r="E737" s="443" t="s">
        <v>1404</v>
      </c>
      <c r="F737" s="443" t="s">
        <v>1405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1406</v>
      </c>
      <c r="D738" s="442" t="s">
        <v>1407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1408</v>
      </c>
      <c r="D739" s="442" t="s">
        <v>1409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1410</v>
      </c>
      <c r="D740" s="442" t="s">
        <v>1411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1412</v>
      </c>
      <c r="D741" s="442" t="s">
        <v>1413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1414</v>
      </c>
      <c r="D742" s="442" t="s">
        <v>1409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1415</v>
      </c>
      <c r="D743" s="442" t="s">
        <v>1416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1417</v>
      </c>
      <c r="D744" s="442" t="s">
        <v>1418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1419</v>
      </c>
      <c r="D745" s="442" t="s">
        <v>1420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1421</v>
      </c>
      <c r="D746" s="442" t="s">
        <v>1422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1423</v>
      </c>
      <c r="D747" s="442" t="s">
        <v>1424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1425</v>
      </c>
      <c r="D748" s="442" t="s">
        <v>1426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1427</v>
      </c>
      <c r="D749" s="442" t="s">
        <v>1428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1429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1911</v>
      </c>
      <c r="I2" s="519"/>
    </row>
    <row r="3" spans="1:9" ht="12.75">
      <c r="A3" s="519" t="s">
        <v>1467</v>
      </c>
      <c r="B3" s="519" t="s">
        <v>1943</v>
      </c>
      <c r="I3" s="519"/>
    </row>
    <row r="4" spans="1:9" ht="15.75">
      <c r="A4" s="519" t="s">
        <v>1468</v>
      </c>
      <c r="B4" s="519" t="s">
        <v>1940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1910</v>
      </c>
      <c r="I8" s="519"/>
    </row>
    <row r="9" ht="12.75">
      <c r="I9" s="519"/>
    </row>
    <row r="10" ht="12.75">
      <c r="I10" s="519"/>
    </row>
    <row r="11" spans="1:30" ht="18">
      <c r="A11" s="519" t="s">
        <v>1917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1135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1137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1139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1140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1140</v>
      </c>
      <c r="V22" s="354"/>
      <c r="W22" s="356" t="s">
        <v>424</v>
      </c>
      <c r="X22" s="348"/>
      <c r="Y22" s="354"/>
      <c r="Z22" s="357" t="s">
        <v>1140</v>
      </c>
      <c r="AA22" s="348"/>
      <c r="AB22" s="354"/>
      <c r="AC22" s="357" t="s">
        <v>1140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1142</v>
      </c>
      <c r="M23" s="1181" t="s">
        <v>1143</v>
      </c>
      <c r="N23" s="1182"/>
      <c r="O23" s="1183"/>
      <c r="P23" s="281">
        <f>(IF($E142&lt;&gt;0,$I$2,IF($H142&lt;&gt;0,$I$2,"")))</f>
      </c>
      <c r="Q23" s="282"/>
      <c r="R23" s="1213" t="s">
        <v>1902</v>
      </c>
      <c r="S23" s="1213" t="s">
        <v>1903</v>
      </c>
      <c r="T23" s="1173" t="s">
        <v>1904</v>
      </c>
      <c r="U23" s="1173" t="s">
        <v>425</v>
      </c>
      <c r="V23" s="282"/>
      <c r="W23" s="1173" t="s">
        <v>1905</v>
      </c>
      <c r="X23" s="1173" t="s">
        <v>1906</v>
      </c>
      <c r="Y23" s="1173" t="s">
        <v>1939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1144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1432</v>
      </c>
      <c r="AB25" s="1038" t="s">
        <v>1433</v>
      </c>
      <c r="AC25" s="1038" t="s">
        <v>1434</v>
      </c>
      <c r="AD25" s="542" t="s">
        <v>1435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1436</v>
      </c>
      <c r="S26" s="544" t="s">
        <v>1436</v>
      </c>
      <c r="T26" s="544" t="s">
        <v>1437</v>
      </c>
      <c r="U26" s="544" t="s">
        <v>1438</v>
      </c>
      <c r="V26" s="282"/>
      <c r="W26" s="544" t="s">
        <v>1436</v>
      </c>
      <c r="X26" s="544" t="s">
        <v>1436</v>
      </c>
      <c r="Y26" s="544" t="s">
        <v>1472</v>
      </c>
      <c r="Z26" s="544" t="s">
        <v>1440</v>
      </c>
      <c r="AA26" s="544" t="s">
        <v>1436</v>
      </c>
      <c r="AB26" s="544" t="s">
        <v>1436</v>
      </c>
      <c r="AC26" s="544" t="s">
        <v>1436</v>
      </c>
      <c r="AD26" s="381" t="s">
        <v>1441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1918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1299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1300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1301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1302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1303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1304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1305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1306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1307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1474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1309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1310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1311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1312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1313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1314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1315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1316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1317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1318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1319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1320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1321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1322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1323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1324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1331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1528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1329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1330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1331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1332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1333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1334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1335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1336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1337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1338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1339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1340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1341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1342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1343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1344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1345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1347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1348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1349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1350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1351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1352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1353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1354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1355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1356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1357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1358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1359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1360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1361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1362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1364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1365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1442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1366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1367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1368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1369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1370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1385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1386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1387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1388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1389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1390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1391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1392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1393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1394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1395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1396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1397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1398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1399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1135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1137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1139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1140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1401</v>
      </c>
      <c r="J155" s="441" t="s">
        <v>1402</v>
      </c>
      <c r="K155" s="442" t="s">
        <v>1403</v>
      </c>
      <c r="L155" s="443" t="s">
        <v>1404</v>
      </c>
      <c r="M155" s="443" t="s">
        <v>1405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1406</v>
      </c>
      <c r="K156" s="442" t="s">
        <v>1407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1408</v>
      </c>
      <c r="K157" s="442" t="s">
        <v>1409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1410</v>
      </c>
      <c r="K158" s="442" t="s">
        <v>1411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1412</v>
      </c>
      <c r="K159" s="442" t="s">
        <v>1413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1414</v>
      </c>
      <c r="K160" s="442" t="s">
        <v>1409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1415</v>
      </c>
      <c r="K161" s="442" t="s">
        <v>1416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1417</v>
      </c>
      <c r="K162" s="442" t="s">
        <v>1418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1419</v>
      </c>
      <c r="K163" s="442" t="s">
        <v>1420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1421</v>
      </c>
      <c r="K164" s="442" t="s">
        <v>1422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1423</v>
      </c>
      <c r="K165" s="442" t="s">
        <v>1424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1425</v>
      </c>
      <c r="K166" s="442" t="s">
        <v>1426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1427</v>
      </c>
      <c r="K167" s="442" t="s">
        <v>1428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1429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1921</v>
      </c>
      <c r="B1" s="933" t="s">
        <v>1928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1934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1933</v>
      </c>
      <c r="C5" s="1033" t="s">
        <v>71</v>
      </c>
    </row>
    <row r="6" spans="1:4" ht="30">
      <c r="A6" s="1031">
        <v>96</v>
      </c>
      <c r="B6" s="1034" t="s">
        <v>1931</v>
      </c>
      <c r="C6" s="1033" t="s">
        <v>71</v>
      </c>
      <c r="D6" s="885"/>
    </row>
    <row r="7" spans="1:4" ht="30">
      <c r="A7" s="1031">
        <v>97</v>
      </c>
      <c r="B7" s="1034" t="s">
        <v>1946</v>
      </c>
      <c r="C7" s="1033" t="s">
        <v>71</v>
      </c>
      <c r="D7" s="886"/>
    </row>
    <row r="8" spans="1:4" ht="30">
      <c r="A8" s="1031">
        <v>98</v>
      </c>
      <c r="B8" s="1034" t="s">
        <v>1932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1921</v>
      </c>
      <c r="B10" s="933" t="s">
        <v>1927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1210</v>
      </c>
      <c r="C92" s="1012">
        <v>3334</v>
      </c>
    </row>
    <row r="93" spans="1:3" ht="15.75">
      <c r="A93" s="1012">
        <v>3336</v>
      </c>
      <c r="B93" s="1016" t="s">
        <v>1211</v>
      </c>
      <c r="C93" s="1012">
        <v>3336</v>
      </c>
    </row>
    <row r="94" spans="1:3" ht="15.75">
      <c r="A94" s="1012">
        <v>3337</v>
      </c>
      <c r="B94" s="1015" t="s">
        <v>1212</v>
      </c>
      <c r="C94" s="1012">
        <v>3337</v>
      </c>
    </row>
    <row r="95" spans="1:3" ht="15.75">
      <c r="A95" s="1012">
        <v>3341</v>
      </c>
      <c r="B95" s="1016" t="s">
        <v>1213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1249</v>
      </c>
      <c r="C127" s="1012">
        <v>5513</v>
      </c>
    </row>
    <row r="128" spans="1:3" ht="15.75">
      <c r="A128" s="1012">
        <v>5514</v>
      </c>
      <c r="B128" s="1023" t="s">
        <v>1250</v>
      </c>
      <c r="C128" s="1012">
        <v>5514</v>
      </c>
    </row>
    <row r="129" spans="1:3" ht="15.75">
      <c r="A129" s="1012">
        <v>5515</v>
      </c>
      <c r="B129" s="1023" t="s">
        <v>1251</v>
      </c>
      <c r="C129" s="1012">
        <v>5515</v>
      </c>
    </row>
    <row r="130" spans="1:3" ht="15.75">
      <c r="A130" s="1012">
        <v>5516</v>
      </c>
      <c r="B130" s="1023" t="s">
        <v>1252</v>
      </c>
      <c r="C130" s="1012">
        <v>5516</v>
      </c>
    </row>
    <row r="131" spans="1:3" ht="15.75">
      <c r="A131" s="1012">
        <v>5517</v>
      </c>
      <c r="B131" s="1023" t="s">
        <v>1253</v>
      </c>
      <c r="C131" s="1012">
        <v>5517</v>
      </c>
    </row>
    <row r="132" spans="1:3" ht="15.75">
      <c r="A132" s="1012">
        <v>5518</v>
      </c>
      <c r="B132" s="1015" t="s">
        <v>1254</v>
      </c>
      <c r="C132" s="1012">
        <v>5518</v>
      </c>
    </row>
    <row r="133" spans="1:3" ht="15.75">
      <c r="A133" s="1012">
        <v>5519</v>
      </c>
      <c r="B133" s="1015" t="s">
        <v>1255</v>
      </c>
      <c r="C133" s="1012">
        <v>5519</v>
      </c>
    </row>
    <row r="134" spans="1:3" ht="15.75">
      <c r="A134" s="1012">
        <v>5521</v>
      </c>
      <c r="B134" s="1015" t="s">
        <v>1256</v>
      </c>
      <c r="C134" s="1012">
        <v>5521</v>
      </c>
    </row>
    <row r="135" spans="1:3" ht="15.75">
      <c r="A135" s="1012">
        <v>5522</v>
      </c>
      <c r="B135" s="1026" t="s">
        <v>1257</v>
      </c>
      <c r="C135" s="1012">
        <v>5522</v>
      </c>
    </row>
    <row r="136" spans="1:3" ht="15.75">
      <c r="A136" s="1012">
        <v>5524</v>
      </c>
      <c r="B136" s="1013" t="s">
        <v>1258</v>
      </c>
      <c r="C136" s="1012">
        <v>5524</v>
      </c>
    </row>
    <row r="137" spans="1:3" ht="15.75">
      <c r="A137" s="1012">
        <v>5525</v>
      </c>
      <c r="B137" s="1020" t="s">
        <v>1259</v>
      </c>
      <c r="C137" s="1012">
        <v>5525</v>
      </c>
    </row>
    <row r="138" spans="1:3" ht="15.75">
      <c r="A138" s="1012">
        <v>5526</v>
      </c>
      <c r="B138" s="1017" t="s">
        <v>1260</v>
      </c>
      <c r="C138" s="1012">
        <v>5526</v>
      </c>
    </row>
    <row r="139" spans="1:3" ht="15.75">
      <c r="A139" s="1012">
        <v>5527</v>
      </c>
      <c r="B139" s="1017" t="s">
        <v>1261</v>
      </c>
      <c r="C139" s="1012">
        <v>5527</v>
      </c>
    </row>
    <row r="140" spans="1:3" ht="15.75">
      <c r="A140" s="1012">
        <v>5528</v>
      </c>
      <c r="B140" s="1017" t="s">
        <v>1262</v>
      </c>
      <c r="C140" s="1012">
        <v>5528</v>
      </c>
    </row>
    <row r="141" spans="1:3" ht="15.75">
      <c r="A141" s="1012">
        <v>5529</v>
      </c>
      <c r="B141" s="1017" t="s">
        <v>1263</v>
      </c>
      <c r="C141" s="1012">
        <v>5529</v>
      </c>
    </row>
    <row r="142" spans="1:3" ht="15.75">
      <c r="A142" s="1012">
        <v>5530</v>
      </c>
      <c r="B142" s="1017" t="s">
        <v>1264</v>
      </c>
      <c r="C142" s="1012">
        <v>5530</v>
      </c>
    </row>
    <row r="143" spans="1:3" ht="15.75">
      <c r="A143" s="1012">
        <v>5531</v>
      </c>
      <c r="B143" s="1020" t="s">
        <v>1265</v>
      </c>
      <c r="C143" s="1012">
        <v>5531</v>
      </c>
    </row>
    <row r="144" spans="1:3" ht="15.75">
      <c r="A144" s="1012">
        <v>5532</v>
      </c>
      <c r="B144" s="1026" t="s">
        <v>1266</v>
      </c>
      <c r="C144" s="1012">
        <v>5532</v>
      </c>
    </row>
    <row r="145" spans="1:3" ht="15.75">
      <c r="A145" s="1012">
        <v>5533</v>
      </c>
      <c r="B145" s="1026" t="s">
        <v>1267</v>
      </c>
      <c r="C145" s="1012">
        <v>5533</v>
      </c>
    </row>
    <row r="146" spans="1:3" ht="15">
      <c r="A146" s="1027">
        <v>5534</v>
      </c>
      <c r="B146" s="1026" t="s">
        <v>1268</v>
      </c>
      <c r="C146" s="1027">
        <v>5534</v>
      </c>
    </row>
    <row r="147" spans="1:3" ht="15">
      <c r="A147" s="1027">
        <v>5535</v>
      </c>
      <c r="B147" s="1026" t="s">
        <v>1269</v>
      </c>
      <c r="C147" s="1027">
        <v>5535</v>
      </c>
    </row>
    <row r="148" spans="1:3" ht="15.75">
      <c r="A148" s="1012">
        <v>5538</v>
      </c>
      <c r="B148" s="1020" t="s">
        <v>1270</v>
      </c>
      <c r="C148" s="1012">
        <v>5538</v>
      </c>
    </row>
    <row r="149" spans="1:3" ht="15.75">
      <c r="A149" s="1012">
        <v>5540</v>
      </c>
      <c r="B149" s="1026" t="s">
        <v>1271</v>
      </c>
      <c r="C149" s="1012">
        <v>5540</v>
      </c>
    </row>
    <row r="150" spans="1:3" ht="15.75">
      <c r="A150" s="1012">
        <v>5541</v>
      </c>
      <c r="B150" s="1026" t="s">
        <v>1272</v>
      </c>
      <c r="C150" s="1012">
        <v>5541</v>
      </c>
    </row>
    <row r="151" spans="1:3" ht="15.75">
      <c r="A151" s="1012">
        <v>5545</v>
      </c>
      <c r="B151" s="1026" t="s">
        <v>1273</v>
      </c>
      <c r="C151" s="1012">
        <v>5545</v>
      </c>
    </row>
    <row r="152" spans="1:3" ht="15.75">
      <c r="A152" s="1012">
        <v>5546</v>
      </c>
      <c r="B152" s="1026" t="s">
        <v>1274</v>
      </c>
      <c r="C152" s="1012">
        <v>5546</v>
      </c>
    </row>
    <row r="153" spans="1:3" ht="15.75">
      <c r="A153" s="1012">
        <v>5547</v>
      </c>
      <c r="B153" s="1026" t="s">
        <v>1275</v>
      </c>
      <c r="C153" s="1012">
        <v>5547</v>
      </c>
    </row>
    <row r="154" spans="1:3" ht="15.75">
      <c r="A154" s="1012">
        <v>5548</v>
      </c>
      <c r="B154" s="1026" t="s">
        <v>1276</v>
      </c>
      <c r="C154" s="1012">
        <v>5548</v>
      </c>
    </row>
    <row r="155" spans="1:3" ht="15.75">
      <c r="A155" s="1012">
        <v>5550</v>
      </c>
      <c r="B155" s="1026" t="s">
        <v>1277</v>
      </c>
      <c r="C155" s="1012">
        <v>5550</v>
      </c>
    </row>
    <row r="156" spans="1:3" ht="15.75">
      <c r="A156" s="1012">
        <v>5551</v>
      </c>
      <c r="B156" s="1026" t="s">
        <v>1278</v>
      </c>
      <c r="C156" s="1012">
        <v>5551</v>
      </c>
    </row>
    <row r="157" spans="1:3" ht="15.75">
      <c r="A157" s="1012">
        <v>5553</v>
      </c>
      <c r="B157" s="1026" t="s">
        <v>1279</v>
      </c>
      <c r="C157" s="1012">
        <v>5553</v>
      </c>
    </row>
    <row r="158" spans="1:3" ht="15.75">
      <c r="A158" s="1012">
        <v>5554</v>
      </c>
      <c r="B158" s="1020" t="s">
        <v>1280</v>
      </c>
      <c r="C158" s="1012">
        <v>5554</v>
      </c>
    </row>
    <row r="159" spans="1:3" ht="15.75">
      <c r="A159" s="1012">
        <v>5556</v>
      </c>
      <c r="B159" s="1016" t="s">
        <v>1281</v>
      </c>
      <c r="C159" s="1012">
        <v>5556</v>
      </c>
    </row>
    <row r="160" spans="1:3" ht="15.75">
      <c r="A160" s="1012">
        <v>5561</v>
      </c>
      <c r="B160" s="1028" t="s">
        <v>1282</v>
      </c>
      <c r="C160" s="1012">
        <v>5561</v>
      </c>
    </row>
    <row r="161" spans="1:3" ht="15.75">
      <c r="A161" s="1012">
        <v>5562</v>
      </c>
      <c r="B161" s="1028" t="s">
        <v>1283</v>
      </c>
      <c r="C161" s="1012">
        <v>5562</v>
      </c>
    </row>
    <row r="162" spans="1:3" ht="15.75">
      <c r="A162" s="1012">
        <v>5588</v>
      </c>
      <c r="B162" s="1015" t="s">
        <v>1284</v>
      </c>
      <c r="C162" s="1012">
        <v>5588</v>
      </c>
    </row>
    <row r="163" spans="1:3" ht="15.75">
      <c r="A163" s="1012">
        <v>5589</v>
      </c>
      <c r="B163" s="1015" t="s">
        <v>1285</v>
      </c>
      <c r="C163" s="1012">
        <v>5589</v>
      </c>
    </row>
    <row r="164" spans="1:3" ht="15.75">
      <c r="A164" s="1012">
        <v>6601</v>
      </c>
      <c r="B164" s="1015" t="s">
        <v>1286</v>
      </c>
      <c r="C164" s="1012">
        <v>6601</v>
      </c>
    </row>
    <row r="165" spans="1:3" ht="15.75">
      <c r="A165" s="1012">
        <v>6602</v>
      </c>
      <c r="B165" s="1016" t="s">
        <v>1287</v>
      </c>
      <c r="C165" s="1012">
        <v>6602</v>
      </c>
    </row>
    <row r="166" spans="1:3" ht="15.75">
      <c r="A166" s="1012">
        <v>6603</v>
      </c>
      <c r="B166" s="1016" t="s">
        <v>1288</v>
      </c>
      <c r="C166" s="1012">
        <v>6603</v>
      </c>
    </row>
    <row r="167" spans="1:3" ht="15.75">
      <c r="A167" s="1012">
        <v>6604</v>
      </c>
      <c r="B167" s="1016" t="s">
        <v>1289</v>
      </c>
      <c r="C167" s="1012">
        <v>6604</v>
      </c>
    </row>
    <row r="168" spans="1:3" ht="15.75">
      <c r="A168" s="1012">
        <v>6605</v>
      </c>
      <c r="B168" s="1016" t="s">
        <v>1290</v>
      </c>
      <c r="C168" s="1012">
        <v>6605</v>
      </c>
    </row>
    <row r="169" spans="1:3" ht="15">
      <c r="A169" s="1027">
        <v>6606</v>
      </c>
      <c r="B169" s="1018" t="s">
        <v>1291</v>
      </c>
      <c r="C169" s="1027">
        <v>6606</v>
      </c>
    </row>
    <row r="170" spans="1:3" ht="15.75">
      <c r="A170" s="1012">
        <v>6618</v>
      </c>
      <c r="B170" s="1015" t="s">
        <v>1292</v>
      </c>
      <c r="C170" s="1012">
        <v>6618</v>
      </c>
    </row>
    <row r="171" spans="1:3" ht="15.75">
      <c r="A171" s="1012">
        <v>6619</v>
      </c>
      <c r="B171" s="1016" t="s">
        <v>1293</v>
      </c>
      <c r="C171" s="1012">
        <v>6619</v>
      </c>
    </row>
    <row r="172" spans="1:3" ht="15.75">
      <c r="A172" s="1012">
        <v>6621</v>
      </c>
      <c r="B172" s="1015" t="s">
        <v>1294</v>
      </c>
      <c r="C172" s="1012">
        <v>6621</v>
      </c>
    </row>
    <row r="173" spans="1:3" ht="15.75">
      <c r="A173" s="1012">
        <v>6622</v>
      </c>
      <c r="B173" s="1016" t="s">
        <v>1295</v>
      </c>
      <c r="C173" s="1012">
        <v>6622</v>
      </c>
    </row>
    <row r="174" spans="1:3" ht="15.75">
      <c r="A174" s="1012">
        <v>6623</v>
      </c>
      <c r="B174" s="1016" t="s">
        <v>1296</v>
      </c>
      <c r="C174" s="1012">
        <v>6623</v>
      </c>
    </row>
    <row r="175" spans="1:3" ht="15.75">
      <c r="A175" s="1012">
        <v>6624</v>
      </c>
      <c r="B175" s="1016" t="s">
        <v>1297</v>
      </c>
      <c r="C175" s="1012">
        <v>6624</v>
      </c>
    </row>
    <row r="176" spans="1:3" ht="15.75">
      <c r="A176" s="1012">
        <v>6625</v>
      </c>
      <c r="B176" s="1017" t="s">
        <v>1298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1921</v>
      </c>
      <c r="B280" s="933" t="s">
        <v>1926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1921</v>
      </c>
      <c r="B293" s="933" t="s">
        <v>1925</v>
      </c>
    </row>
    <row r="294" ht="15.75">
      <c r="B294" s="887" t="s">
        <v>1922</v>
      </c>
    </row>
    <row r="295" ht="18.75" thickBot="1">
      <c r="B295" s="887" t="s">
        <v>1923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1924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1921</v>
      </c>
      <c r="B691" s="1004" t="s">
        <v>1920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2014-03-20T08:06:02Z</dcterms:modified>
  <cp:category/>
  <cp:version/>
  <cp:contentType/>
  <cp:contentStatus/>
</cp:coreProperties>
</file>