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19440" windowHeight="9435" activeTab="2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 s="1"/>
  <c r="F530" i="3"/>
  <c r="K530" i="3" s="1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 s="1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G208" i="5"/>
  <c r="G207" i="5"/>
  <c r="G206" i="5"/>
  <c r="G205" i="5"/>
  <c r="G204" i="5"/>
  <c r="G203" i="5"/>
  <c r="G202" i="5"/>
  <c r="G201" i="5"/>
  <c r="G200" i="5"/>
  <c r="F111" i="3"/>
  <c r="K111" i="3" s="1"/>
  <c r="M136" i="4"/>
  <c r="M135" i="4"/>
  <c r="M134" i="4"/>
  <c r="M132" i="4"/>
  <c r="M131" i="4"/>
  <c r="M130" i="4"/>
  <c r="M129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8" i="4"/>
  <c r="M99" i="4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2" i="4"/>
  <c r="M81" i="4" s="1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 s="1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 s="1"/>
  <c r="M45" i="4"/>
  <c r="M44" i="4"/>
  <c r="M43" i="4"/>
  <c r="M42" i="4"/>
  <c r="M41" i="4"/>
  <c r="M40" i="4"/>
  <c r="M39" i="4" s="1"/>
  <c r="M38" i="4"/>
  <c r="M37" i="4"/>
  <c r="M36" i="4"/>
  <c r="M35" i="4"/>
  <c r="M34" i="4"/>
  <c r="M32" i="4"/>
  <c r="M31" i="4"/>
  <c r="F584" i="3"/>
  <c r="K584" i="3" s="1"/>
  <c r="F583" i="3"/>
  <c r="K583" i="3" s="1"/>
  <c r="F582" i="3"/>
  <c r="K582" i="3" s="1"/>
  <c r="F581" i="3"/>
  <c r="K581" i="3" s="1"/>
  <c r="F580" i="3"/>
  <c r="K580" i="3" s="1"/>
  <c r="F578" i="3"/>
  <c r="K578" i="3" s="1"/>
  <c r="F577" i="3"/>
  <c r="K577" i="3" s="1"/>
  <c r="F576" i="3"/>
  <c r="K576" i="3" s="1"/>
  <c r="F575" i="3"/>
  <c r="K575" i="3" s="1"/>
  <c r="F573" i="3"/>
  <c r="K573" i="3" s="1"/>
  <c r="F572" i="3"/>
  <c r="K572" i="3" s="1"/>
  <c r="F571" i="3"/>
  <c r="K571" i="3" s="1"/>
  <c r="F570" i="3"/>
  <c r="K570" i="3" s="1"/>
  <c r="F569" i="3"/>
  <c r="K569" i="3" s="1"/>
  <c r="F568" i="3"/>
  <c r="K568" i="3" s="1"/>
  <c r="F567" i="3"/>
  <c r="K567" i="3" s="1"/>
  <c r="F566" i="3"/>
  <c r="K566" i="3" s="1"/>
  <c r="F565" i="3"/>
  <c r="K565" i="3" s="1"/>
  <c r="F564" i="3"/>
  <c r="K564" i="3" s="1"/>
  <c r="F563" i="3"/>
  <c r="K563" i="3" s="1"/>
  <c r="F562" i="3"/>
  <c r="K562" i="3" s="1"/>
  <c r="F561" i="3"/>
  <c r="K561" i="3" s="1"/>
  <c r="F560" i="3"/>
  <c r="K560" i="3" s="1"/>
  <c r="F559" i="3"/>
  <c r="K559" i="3" s="1"/>
  <c r="F558" i="3"/>
  <c r="K558" i="3" s="1"/>
  <c r="F557" i="3"/>
  <c r="K557" i="3" s="1"/>
  <c r="F556" i="3"/>
  <c r="K556" i="3" s="1"/>
  <c r="F555" i="3"/>
  <c r="K555" i="3" s="1"/>
  <c r="F553" i="3"/>
  <c r="K553" i="3" s="1"/>
  <c r="F552" i="3"/>
  <c r="K552" i="3" s="1"/>
  <c r="F551" i="3"/>
  <c r="K551" i="3" s="1"/>
  <c r="F550" i="3"/>
  <c r="K550" i="3" s="1"/>
  <c r="F549" i="3"/>
  <c r="K549" i="3" s="1"/>
  <c r="F548" i="3"/>
  <c r="K548" i="3" s="1"/>
  <c r="F547" i="3"/>
  <c r="K547" i="3" s="1"/>
  <c r="F546" i="3"/>
  <c r="K546" i="3" s="1"/>
  <c r="F545" i="3"/>
  <c r="K545" i="3" s="1"/>
  <c r="F544" i="3"/>
  <c r="K544" i="3" s="1"/>
  <c r="F543" i="3"/>
  <c r="K543" i="3" s="1"/>
  <c r="F542" i="3"/>
  <c r="K542" i="3" s="1"/>
  <c r="F541" i="3"/>
  <c r="K541" i="3" s="1"/>
  <c r="F540" i="3"/>
  <c r="K540" i="3" s="1"/>
  <c r="F539" i="3"/>
  <c r="K539" i="3" s="1"/>
  <c r="F538" i="3"/>
  <c r="K538" i="3" s="1"/>
  <c r="F537" i="3"/>
  <c r="K537" i="3" s="1"/>
  <c r="F536" i="3"/>
  <c r="K536" i="3" s="1"/>
  <c r="F535" i="3"/>
  <c r="K535" i="3" s="1"/>
  <c r="F534" i="3"/>
  <c r="K534" i="3" s="1"/>
  <c r="F533" i="3"/>
  <c r="F528" i="3"/>
  <c r="K528" i="3"/>
  <c r="F527" i="3"/>
  <c r="K527" i="3"/>
  <c r="F526" i="3"/>
  <c r="K526" i="3"/>
  <c r="F525" i="3"/>
  <c r="K525" i="3"/>
  <c r="F523" i="3"/>
  <c r="K523" i="3"/>
  <c r="F522" i="3"/>
  <c r="K522" i="3"/>
  <c r="F521" i="3"/>
  <c r="K521" i="3"/>
  <c r="F520" i="3"/>
  <c r="K520" i="3"/>
  <c r="F518" i="3"/>
  <c r="K518" i="3"/>
  <c r="F517" i="3"/>
  <c r="K517" i="3"/>
  <c r="F516" i="3"/>
  <c r="K516" i="3"/>
  <c r="F515" i="3"/>
  <c r="K515" i="3"/>
  <c r="F514" i="3"/>
  <c r="K514" i="3"/>
  <c r="F513" i="3"/>
  <c r="K513" i="3"/>
  <c r="F511" i="3"/>
  <c r="K511" i="3"/>
  <c r="F510" i="3"/>
  <c r="F508" i="3"/>
  <c r="K508" i="3" s="1"/>
  <c r="F507" i="3"/>
  <c r="K507" i="3" s="1"/>
  <c r="F506" i="3"/>
  <c r="K506" i="3" s="1"/>
  <c r="F505" i="3"/>
  <c r="K505" i="3" s="1"/>
  <c r="F503" i="3"/>
  <c r="K503" i="3" s="1"/>
  <c r="F502" i="3"/>
  <c r="K502" i="3" s="1"/>
  <c r="F501" i="3"/>
  <c r="K501" i="3" s="1"/>
  <c r="F499" i="3"/>
  <c r="K499" i="3" s="1"/>
  <c r="F498" i="3"/>
  <c r="K498" i="3" s="1"/>
  <c r="F497" i="3"/>
  <c r="K497" i="3" s="1"/>
  <c r="F496" i="3"/>
  <c r="K496" i="3" s="1"/>
  <c r="F495" i="3"/>
  <c r="K495" i="3" s="1"/>
  <c r="F494" i="3"/>
  <c r="K494" i="3" s="1"/>
  <c r="F493" i="3"/>
  <c r="K493" i="3" s="1"/>
  <c r="F492" i="3"/>
  <c r="K492" i="3" s="1"/>
  <c r="F490" i="3"/>
  <c r="K490" i="3" s="1"/>
  <c r="F489" i="3"/>
  <c r="K489" i="3" s="1"/>
  <c r="F488" i="3"/>
  <c r="K488" i="3" s="1"/>
  <c r="F487" i="3"/>
  <c r="K487" i="3" s="1"/>
  <c r="F486" i="3"/>
  <c r="K486" i="3" s="1"/>
  <c r="F484" i="3"/>
  <c r="K484" i="3" s="1"/>
  <c r="F483" i="3"/>
  <c r="K483" i="3" s="1"/>
  <c r="F482" i="3"/>
  <c r="K482" i="3" s="1"/>
  <c r="F481" i="3"/>
  <c r="K481" i="3" s="1"/>
  <c r="F480" i="3"/>
  <c r="K480" i="3" s="1"/>
  <c r="F479" i="3"/>
  <c r="K479" i="3" s="1"/>
  <c r="F478" i="3"/>
  <c r="K478" i="3" s="1"/>
  <c r="F477" i="3"/>
  <c r="K477" i="3" s="1"/>
  <c r="F476" i="3"/>
  <c r="K476" i="3"/>
  <c r="F475" i="3"/>
  <c r="K475" i="3"/>
  <c r="F474" i="3"/>
  <c r="K474" i="3"/>
  <c r="F473" i="3"/>
  <c r="K473" i="3"/>
  <c r="F472" i="3"/>
  <c r="K472" i="3"/>
  <c r="F471" i="3"/>
  <c r="K471" i="3"/>
  <c r="F470" i="3"/>
  <c r="K470" i="3"/>
  <c r="F468" i="3"/>
  <c r="K468" i="3"/>
  <c r="F467" i="3"/>
  <c r="K467" i="3"/>
  <c r="F465" i="3"/>
  <c r="K465" i="3"/>
  <c r="F464" i="3"/>
  <c r="K464" i="3"/>
  <c r="F463" i="3"/>
  <c r="K463" i="3"/>
  <c r="F462" i="3"/>
  <c r="K462" i="3"/>
  <c r="F461" i="3"/>
  <c r="F460" i="3"/>
  <c r="K460" i="3" s="1"/>
  <c r="F458" i="3"/>
  <c r="K458" i="3" s="1"/>
  <c r="F457" i="3"/>
  <c r="K457" i="3" s="1"/>
  <c r="F455" i="3"/>
  <c r="K455" i="3" s="1"/>
  <c r="F454" i="3"/>
  <c r="K454" i="3" s="1"/>
  <c r="F452" i="3"/>
  <c r="K452" i="3" s="1"/>
  <c r="F451" i="3"/>
  <c r="K451" i="3" s="1"/>
  <c r="F450" i="3"/>
  <c r="K450" i="3" s="1"/>
  <c r="F416" i="3"/>
  <c r="K416" i="3" s="1"/>
  <c r="F415" i="3"/>
  <c r="F413" i="3"/>
  <c r="K413" i="3"/>
  <c r="F412" i="3"/>
  <c r="K412" i="3"/>
  <c r="F411" i="3"/>
  <c r="K411" i="3"/>
  <c r="F410" i="3"/>
  <c r="K410" i="3"/>
  <c r="F406" i="3"/>
  <c r="K406" i="3"/>
  <c r="F405" i="3"/>
  <c r="K405" i="3"/>
  <c r="F404" i="3"/>
  <c r="K404" i="3"/>
  <c r="F403" i="3"/>
  <c r="K403" i="3"/>
  <c r="F402" i="3"/>
  <c r="K402" i="3"/>
  <c r="F401" i="3"/>
  <c r="K401" i="3"/>
  <c r="F399" i="3"/>
  <c r="K399" i="3"/>
  <c r="F398" i="3"/>
  <c r="K398" i="3"/>
  <c r="F396" i="3"/>
  <c r="K396" i="3" s="1"/>
  <c r="F395" i="3"/>
  <c r="K395" i="3"/>
  <c r="F393" i="3"/>
  <c r="F392" i="3"/>
  <c r="F391" i="3"/>
  <c r="K391" i="3"/>
  <c r="F389" i="3"/>
  <c r="K389" i="3"/>
  <c r="F388" i="3"/>
  <c r="K388" i="3"/>
  <c r="F386" i="3"/>
  <c r="F385" i="3"/>
  <c r="K385" i="3" s="1"/>
  <c r="F383" i="3"/>
  <c r="K383" i="3" s="1"/>
  <c r="F382" i="3"/>
  <c r="K382" i="3"/>
  <c r="F381" i="3"/>
  <c r="F380" i="3"/>
  <c r="K380" i="3" s="1"/>
  <c r="F378" i="3"/>
  <c r="K378" i="3" s="1"/>
  <c r="F377" i="3"/>
  <c r="K377" i="3" s="1"/>
  <c r="F375" i="3"/>
  <c r="K375" i="3" s="1"/>
  <c r="F374" i="3"/>
  <c r="K374" i="3" s="1"/>
  <c r="F373" i="3"/>
  <c r="K373" i="3" s="1"/>
  <c r="F372" i="3"/>
  <c r="K372" i="3" s="1"/>
  <c r="F370" i="3"/>
  <c r="K370" i="3" s="1"/>
  <c r="F369" i="3"/>
  <c r="K369" i="3" s="1"/>
  <c r="F368" i="3"/>
  <c r="K368" i="3" s="1"/>
  <c r="F367" i="3"/>
  <c r="K367" i="3" s="1"/>
  <c r="F366" i="3"/>
  <c r="K366" i="3" s="1"/>
  <c r="F365" i="3"/>
  <c r="K365" i="3" s="1"/>
  <c r="F364" i="3"/>
  <c r="K364" i="3" s="1"/>
  <c r="F362" i="3"/>
  <c r="K362" i="3" s="1"/>
  <c r="F361" i="3"/>
  <c r="K361" i="3" s="1"/>
  <c r="F360" i="3"/>
  <c r="K360" i="3" s="1"/>
  <c r="F359" i="3"/>
  <c r="K359" i="3" s="1"/>
  <c r="F358" i="3"/>
  <c r="K358" i="3" s="1"/>
  <c r="F357" i="3"/>
  <c r="K357" i="3" s="1"/>
  <c r="F356" i="3"/>
  <c r="K356" i="3" s="1"/>
  <c r="F355" i="3"/>
  <c r="K355" i="3" s="1"/>
  <c r="F354" i="3"/>
  <c r="K354" i="3" s="1"/>
  <c r="F353" i="3"/>
  <c r="K353" i="3" s="1"/>
  <c r="F352" i="3"/>
  <c r="K352" i="3" s="1"/>
  <c r="F351" i="3"/>
  <c r="K351" i="3" s="1"/>
  <c r="F350" i="3"/>
  <c r="K350" i="3" s="1"/>
  <c r="F163" i="3"/>
  <c r="K163" i="3" s="1"/>
  <c r="F162" i="3"/>
  <c r="K162" i="3" s="1"/>
  <c r="F161" i="3"/>
  <c r="K161" i="3" s="1"/>
  <c r="F160" i="3"/>
  <c r="K160" i="3" s="1"/>
  <c r="F159" i="3"/>
  <c r="K159" i="3" s="1"/>
  <c r="F158" i="3"/>
  <c r="K158" i="3" s="1"/>
  <c r="F157" i="3"/>
  <c r="K157" i="3" s="1"/>
  <c r="F156" i="3"/>
  <c r="K156" i="3" s="1"/>
  <c r="F154" i="3"/>
  <c r="K154" i="3" s="1"/>
  <c r="F153" i="3"/>
  <c r="K153" i="3" s="1"/>
  <c r="F152" i="3"/>
  <c r="K152" i="3" s="1"/>
  <c r="F151" i="3"/>
  <c r="K151" i="3" s="1"/>
  <c r="F150" i="3"/>
  <c r="K150" i="3" s="1"/>
  <c r="F149" i="3"/>
  <c r="K149" i="3" s="1"/>
  <c r="F148" i="3"/>
  <c r="K148" i="3" s="1"/>
  <c r="F147" i="3"/>
  <c r="K147" i="3" s="1"/>
  <c r="F145" i="3"/>
  <c r="K145" i="3" s="1"/>
  <c r="F144" i="3"/>
  <c r="K144" i="3" s="1"/>
  <c r="F143" i="3"/>
  <c r="K143" i="3" s="1"/>
  <c r="F142" i="3"/>
  <c r="K142" i="3" s="1"/>
  <c r="F141" i="3"/>
  <c r="K141" i="3" s="1"/>
  <c r="F140" i="3"/>
  <c r="K140" i="3" s="1"/>
  <c r="F139" i="3"/>
  <c r="K139" i="3" s="1"/>
  <c r="F138" i="3"/>
  <c r="K138" i="3" s="1"/>
  <c r="F136" i="3"/>
  <c r="K136" i="3" s="1"/>
  <c r="F135" i="3"/>
  <c r="K135" i="3" s="1"/>
  <c r="F133" i="3"/>
  <c r="K133" i="3" s="1"/>
  <c r="F132" i="3"/>
  <c r="K132" i="3" s="1"/>
  <c r="F131" i="3"/>
  <c r="K131" i="3" s="1"/>
  <c r="F130" i="3"/>
  <c r="K130" i="3" s="1"/>
  <c r="F129" i="3"/>
  <c r="K129" i="3" s="1"/>
  <c r="F128" i="3"/>
  <c r="K128" i="3" s="1"/>
  <c r="F127" i="3"/>
  <c r="K127" i="3" s="1"/>
  <c r="F126" i="3"/>
  <c r="K126" i="3" s="1"/>
  <c r="F125" i="3"/>
  <c r="K125" i="3" s="1"/>
  <c r="F124" i="3"/>
  <c r="K124" i="3" s="1"/>
  <c r="F123" i="3"/>
  <c r="K123" i="3" s="1"/>
  <c r="F122" i="3"/>
  <c r="K122" i="3" s="1"/>
  <c r="F121" i="3"/>
  <c r="K121" i="3" s="1"/>
  <c r="F119" i="3"/>
  <c r="K119" i="3" s="1"/>
  <c r="F118" i="3"/>
  <c r="K118" i="3" s="1"/>
  <c r="F117" i="3"/>
  <c r="K117" i="3" s="1"/>
  <c r="F115" i="3"/>
  <c r="K115" i="3" s="1"/>
  <c r="F114" i="3"/>
  <c r="K114" i="3" s="1"/>
  <c r="F113" i="3"/>
  <c r="K113" i="3" s="1"/>
  <c r="F112" i="3"/>
  <c r="K112" i="3" s="1"/>
  <c r="F110" i="3"/>
  <c r="K110" i="3" s="1"/>
  <c r="F108" i="3"/>
  <c r="K108" i="3" s="1"/>
  <c r="F107" i="3"/>
  <c r="K107" i="3" s="1"/>
  <c r="F106" i="3"/>
  <c r="K106" i="3" s="1"/>
  <c r="F104" i="3"/>
  <c r="K104" i="3" s="1"/>
  <c r="F103" i="3"/>
  <c r="K103" i="3" s="1"/>
  <c r="F102" i="3"/>
  <c r="K102" i="3" s="1"/>
  <c r="F101" i="3"/>
  <c r="K101" i="3" s="1"/>
  <c r="F100" i="3"/>
  <c r="K100" i="3" s="1"/>
  <c r="F99" i="3"/>
  <c r="K99" i="3" s="1"/>
  <c r="F98" i="3"/>
  <c r="K98" i="3" s="1"/>
  <c r="F97" i="3"/>
  <c r="K97" i="3" s="1"/>
  <c r="F96" i="3"/>
  <c r="K96" i="3" s="1"/>
  <c r="F95" i="3"/>
  <c r="K95" i="3" s="1"/>
  <c r="F94" i="3"/>
  <c r="K94" i="3" s="1"/>
  <c r="F93" i="3"/>
  <c r="K93" i="3" s="1"/>
  <c r="F92" i="3"/>
  <c r="K92" i="3" s="1"/>
  <c r="F90" i="3"/>
  <c r="K90" i="3" s="1"/>
  <c r="F89" i="3"/>
  <c r="K89" i="3" s="1"/>
  <c r="F88" i="3"/>
  <c r="K88" i="3" s="1"/>
  <c r="F86" i="3"/>
  <c r="K86" i="3" s="1"/>
  <c r="F85" i="3"/>
  <c r="K85" i="3" s="1"/>
  <c r="F84" i="3"/>
  <c r="K84" i="3" s="1"/>
  <c r="F83" i="3"/>
  <c r="K83" i="3" s="1"/>
  <c r="F82" i="3"/>
  <c r="K82" i="3" s="1"/>
  <c r="F81" i="3"/>
  <c r="K81" i="3" s="1"/>
  <c r="F80" i="3"/>
  <c r="K80" i="3" s="1"/>
  <c r="F79" i="3"/>
  <c r="K79" i="3" s="1"/>
  <c r="F78" i="3"/>
  <c r="K78" i="3" s="1"/>
  <c r="F77" i="3"/>
  <c r="K77" i="3" s="1"/>
  <c r="F76" i="3"/>
  <c r="K76" i="3" s="1"/>
  <c r="F75" i="3"/>
  <c r="K75" i="3" s="1"/>
  <c r="F74" i="3"/>
  <c r="K74" i="3" s="1"/>
  <c r="F73" i="3"/>
  <c r="K73" i="3" s="1"/>
  <c r="F71" i="3"/>
  <c r="K71" i="3" s="1"/>
  <c r="F70" i="3"/>
  <c r="K70" i="3" s="1"/>
  <c r="F69" i="3"/>
  <c r="K69" i="3" s="1"/>
  <c r="F68" i="3"/>
  <c r="K68" i="3" s="1"/>
  <c r="F67" i="3"/>
  <c r="K67" i="3" s="1"/>
  <c r="F66" i="3"/>
  <c r="K66" i="3" s="1"/>
  <c r="F65" i="3"/>
  <c r="K65" i="3" s="1"/>
  <c r="F64" i="3"/>
  <c r="K64" i="3" s="1"/>
  <c r="F63" i="3"/>
  <c r="K63" i="3" s="1"/>
  <c r="F61" i="3"/>
  <c r="K61" i="3" s="1"/>
  <c r="F60" i="3"/>
  <c r="K60" i="3" s="1"/>
  <c r="F59" i="3"/>
  <c r="K59" i="3" s="1"/>
  <c r="F57" i="3"/>
  <c r="K57" i="3" s="1"/>
  <c r="F56" i="3"/>
  <c r="K56" i="3" s="1"/>
  <c r="F54" i="3"/>
  <c r="K54" i="3" s="1"/>
  <c r="F53" i="3"/>
  <c r="K53" i="3" s="1"/>
  <c r="F52" i="3"/>
  <c r="K52" i="3" s="1"/>
  <c r="F51" i="3"/>
  <c r="K51" i="3" s="1"/>
  <c r="F50" i="3"/>
  <c r="K50" i="3" s="1"/>
  <c r="F48" i="3"/>
  <c r="K48" i="3" s="1"/>
  <c r="F47" i="3"/>
  <c r="K47" i="3" s="1"/>
  <c r="F46" i="3"/>
  <c r="K46" i="3" s="1"/>
  <c r="F45" i="3"/>
  <c r="K45" i="3" s="1"/>
  <c r="F43" i="3"/>
  <c r="K43" i="3" s="1"/>
  <c r="F42" i="3"/>
  <c r="K42" i="3" s="1"/>
  <c r="F41" i="3"/>
  <c r="K41" i="3" s="1"/>
  <c r="F40" i="3"/>
  <c r="K40" i="3" s="1"/>
  <c r="F38" i="3"/>
  <c r="K38" i="3" s="1"/>
  <c r="F37" i="3"/>
  <c r="K37" i="3" s="1"/>
  <c r="F36" i="3"/>
  <c r="K36" i="3" s="1"/>
  <c r="F35" i="3"/>
  <c r="K35" i="3" s="1"/>
  <c r="F34" i="3"/>
  <c r="K34" i="3" s="1"/>
  <c r="F32" i="3"/>
  <c r="K32" i="3" s="1"/>
  <c r="F31" i="3"/>
  <c r="K31" i="3" s="1"/>
  <c r="F30" i="3"/>
  <c r="K30" i="3" s="1"/>
  <c r="F29" i="3"/>
  <c r="K29" i="3" s="1"/>
  <c r="F27" i="3"/>
  <c r="K27" i="3" s="1"/>
  <c r="F26" i="3"/>
  <c r="K26" i="3" s="1"/>
  <c r="F25" i="3"/>
  <c r="K25" i="3" s="1"/>
  <c r="F24" i="3"/>
  <c r="K24" i="3" s="1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N142" i="4" s="1"/>
  <c r="O30" i="4"/>
  <c r="O142" i="4"/>
  <c r="N30" i="4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F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G91" i="1"/>
  <c r="G90" i="1"/>
  <c r="G89" i="1"/>
  <c r="G88" i="1"/>
  <c r="G82" i="1"/>
  <c r="G81" i="1"/>
  <c r="G80" i="1"/>
  <c r="G77" i="1"/>
  <c r="G76" i="1"/>
  <c r="G73" i="1"/>
  <c r="G72" i="1"/>
  <c r="G71" i="1"/>
  <c r="G70" i="1"/>
  <c r="G68" i="1"/>
  <c r="G67" i="1"/>
  <c r="G58" i="1"/>
  <c r="G29" i="1"/>
  <c r="F29" i="1"/>
  <c r="G28" i="1"/>
  <c r="G27" i="1"/>
  <c r="F23" i="3"/>
  <c r="K23" i="3"/>
  <c r="H579" i="3"/>
  <c r="G579" i="3"/>
  <c r="G93" i="1" s="1"/>
  <c r="H574" i="3"/>
  <c r="H183" i="5" s="1"/>
  <c r="G574" i="3"/>
  <c r="G183" i="5" s="1"/>
  <c r="H554" i="3"/>
  <c r="H182" i="5" s="1"/>
  <c r="G554" i="3"/>
  <c r="G182" i="5" s="1"/>
  <c r="H532" i="3"/>
  <c r="H181" i="5" s="1"/>
  <c r="G532" i="3"/>
  <c r="G181" i="5" s="1"/>
  <c r="H529" i="3"/>
  <c r="H180" i="5" s="1"/>
  <c r="G529" i="3"/>
  <c r="G180" i="5" s="1"/>
  <c r="H524" i="3"/>
  <c r="G524" i="3"/>
  <c r="G179" i="5"/>
  <c r="H519" i="3"/>
  <c r="G519" i="3"/>
  <c r="G87" i="1" s="1"/>
  <c r="H512" i="3"/>
  <c r="H176" i="5" s="1"/>
  <c r="G512" i="3"/>
  <c r="G176" i="5" s="1"/>
  <c r="H509" i="3"/>
  <c r="H175" i="5" s="1"/>
  <c r="G509" i="3"/>
  <c r="G175" i="5"/>
  <c r="H504" i="3"/>
  <c r="H174" i="5"/>
  <c r="G504" i="3"/>
  <c r="G174" i="5"/>
  <c r="H500" i="3"/>
  <c r="H173" i="5"/>
  <c r="G500" i="3"/>
  <c r="G173" i="5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/>
  <c r="H397" i="3"/>
  <c r="H122" i="5"/>
  <c r="G397" i="3"/>
  <c r="G122" i="5"/>
  <c r="H394" i="3"/>
  <c r="H121" i="5"/>
  <c r="G394" i="3"/>
  <c r="G121" i="5" s="1"/>
  <c r="H390" i="3"/>
  <c r="H119" i="5"/>
  <c r="G390" i="3"/>
  <c r="G119" i="5"/>
  <c r="H387" i="3"/>
  <c r="H118" i="5"/>
  <c r="G387" i="3"/>
  <c r="G118" i="5"/>
  <c r="H384" i="3"/>
  <c r="H117" i="5"/>
  <c r="G384" i="3"/>
  <c r="G117" i="5"/>
  <c r="H379" i="3"/>
  <c r="H116" i="5"/>
  <c r="G379" i="3"/>
  <c r="G116" i="5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/>
  <c r="G105" i="3"/>
  <c r="G39" i="5"/>
  <c r="H91" i="3"/>
  <c r="H38" i="5"/>
  <c r="G91" i="3"/>
  <c r="G38" i="5"/>
  <c r="H87" i="3"/>
  <c r="G87" i="3"/>
  <c r="H72" i="3"/>
  <c r="H26" i="1"/>
  <c r="G72" i="3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/>
  <c r="E105" i="3"/>
  <c r="E94" i="1"/>
  <c r="E22" i="3"/>
  <c r="J509" i="3"/>
  <c r="J175" i="5" s="1"/>
  <c r="I509" i="3"/>
  <c r="I175" i="5" s="1"/>
  <c r="E509" i="3"/>
  <c r="E175" i="5" s="1"/>
  <c r="I137" i="3"/>
  <c r="I46" i="5" s="1"/>
  <c r="E137" i="3"/>
  <c r="E46" i="5" s="1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/>
  <c r="E574" i="3"/>
  <c r="E183" i="5"/>
  <c r="E554" i="3"/>
  <c r="E182" i="5"/>
  <c r="E532" i="3"/>
  <c r="E181" i="5"/>
  <c r="E529" i="3"/>
  <c r="E180" i="5"/>
  <c r="E524" i="3"/>
  <c r="E83" i="1"/>
  <c r="E519" i="3"/>
  <c r="E177" i="5"/>
  <c r="E512" i="3"/>
  <c r="E176" i="5"/>
  <c r="E504" i="3"/>
  <c r="E174" i="5"/>
  <c r="E500" i="3"/>
  <c r="E491" i="3"/>
  <c r="E485" i="3"/>
  <c r="E469" i="3"/>
  <c r="E169" i="5" s="1"/>
  <c r="E466" i="3"/>
  <c r="E168" i="5" s="1"/>
  <c r="E459" i="3"/>
  <c r="E456" i="3"/>
  <c r="E166" i="5"/>
  <c r="E453" i="3"/>
  <c r="E165" i="5"/>
  <c r="E449" i="3"/>
  <c r="E74" i="1"/>
  <c r="E414" i="3"/>
  <c r="E400" i="3"/>
  <c r="E60" i="1" s="1"/>
  <c r="E397" i="3"/>
  <c r="E394" i="3"/>
  <c r="E390" i="3"/>
  <c r="E387" i="3"/>
  <c r="E384" i="3"/>
  <c r="E379" i="3"/>
  <c r="E376" i="3"/>
  <c r="E371" i="3"/>
  <c r="E114" i="5"/>
  <c r="E363" i="3"/>
  <c r="E113" i="5"/>
  <c r="E349" i="3"/>
  <c r="E155" i="3"/>
  <c r="E134" i="3"/>
  <c r="E120" i="3"/>
  <c r="E42" i="5" s="1"/>
  <c r="E116" i="3"/>
  <c r="E109" i="3"/>
  <c r="E40" i="5"/>
  <c r="E91" i="3"/>
  <c r="E87" i="3"/>
  <c r="E72" i="3"/>
  <c r="E26" i="1"/>
  <c r="E62" i="3"/>
  <c r="E31" i="5"/>
  <c r="E58" i="3"/>
  <c r="E29" i="5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/>
  <c r="Q39" i="4"/>
  <c r="I19" i="4"/>
  <c r="L16" i="4"/>
  <c r="I16" i="4"/>
  <c r="I14" i="4"/>
  <c r="F529" i="3"/>
  <c r="F180" i="5" s="1"/>
  <c r="F255" i="3"/>
  <c r="F206" i="3"/>
  <c r="I579" i="3"/>
  <c r="I93" i="1" s="1"/>
  <c r="I574" i="3"/>
  <c r="I183" i="5" s="1"/>
  <c r="I554" i="3"/>
  <c r="I182" i="5" s="1"/>
  <c r="I532" i="3"/>
  <c r="I181" i="5" s="1"/>
  <c r="I529" i="3"/>
  <c r="I180" i="5" s="1"/>
  <c r="I524" i="3"/>
  <c r="I179" i="5" s="1"/>
  <c r="I519" i="3"/>
  <c r="I87" i="1" s="1"/>
  <c r="I512" i="3"/>
  <c r="I504" i="3"/>
  <c r="I174" i="5"/>
  <c r="I500" i="3"/>
  <c r="I173" i="5"/>
  <c r="I491" i="3"/>
  <c r="I172" i="5"/>
  <c r="I485" i="3"/>
  <c r="I170" i="5"/>
  <c r="I469" i="3"/>
  <c r="I169" i="5"/>
  <c r="I466" i="3"/>
  <c r="I168" i="5"/>
  <c r="I459" i="3"/>
  <c r="I167" i="5"/>
  <c r="I456" i="3"/>
  <c r="I166" i="5"/>
  <c r="I453" i="3"/>
  <c r="I165" i="5"/>
  <c r="I449" i="3"/>
  <c r="I164" i="5"/>
  <c r="I414" i="3"/>
  <c r="I400" i="3"/>
  <c r="I123" i="5" s="1"/>
  <c r="I397" i="3"/>
  <c r="I122" i="5" s="1"/>
  <c r="I394" i="3"/>
  <c r="I121" i="5" s="1"/>
  <c r="I390" i="3"/>
  <c r="I119" i="5" s="1"/>
  <c r="I387" i="3"/>
  <c r="I118" i="5" s="1"/>
  <c r="I384" i="3"/>
  <c r="I117" i="5" s="1"/>
  <c r="I379" i="3"/>
  <c r="I116" i="5" s="1"/>
  <c r="I376" i="3"/>
  <c r="I115" i="5" s="1"/>
  <c r="I371" i="3"/>
  <c r="I114" i="5" s="1"/>
  <c r="I363" i="3"/>
  <c r="I113" i="5" s="1"/>
  <c r="I349" i="3"/>
  <c r="I112" i="5" s="1"/>
  <c r="I283" i="3"/>
  <c r="I258" i="3"/>
  <c r="I235" i="3"/>
  <c r="I207" i="3"/>
  <c r="I187" i="3"/>
  <c r="I155" i="3"/>
  <c r="I134" i="3"/>
  <c r="I120" i="3"/>
  <c r="I116" i="3"/>
  <c r="I41" i="5" s="1"/>
  <c r="I109" i="3"/>
  <c r="I40" i="5" s="1"/>
  <c r="I91" i="3"/>
  <c r="I38" i="5" s="1"/>
  <c r="I87" i="3"/>
  <c r="I72" i="3"/>
  <c r="I26" i="1"/>
  <c r="I62" i="3"/>
  <c r="I31" i="5"/>
  <c r="I58" i="3"/>
  <c r="I29" i="5"/>
  <c r="I49" i="3"/>
  <c r="I27" i="5"/>
  <c r="I44" i="3"/>
  <c r="I26" i="5"/>
  <c r="I39" i="3"/>
  <c r="I25" i="5"/>
  <c r="I33" i="3"/>
  <c r="I24" i="5"/>
  <c r="I28" i="3"/>
  <c r="I23" i="5"/>
  <c r="I22" i="3"/>
  <c r="I22" i="5"/>
  <c r="E439" i="3"/>
  <c r="B439" i="3"/>
  <c r="E423" i="3"/>
  <c r="B423" i="3"/>
  <c r="E338" i="3"/>
  <c r="B338" i="3"/>
  <c r="E313" i="3"/>
  <c r="E300" i="3"/>
  <c r="J288" i="3"/>
  <c r="J52" i="1" s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E184" i="3"/>
  <c r="E183" i="3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/>
  <c r="K25" i="1"/>
  <c r="K22" i="1"/>
  <c r="K62" i="1" s="1"/>
  <c r="L38" i="1"/>
  <c r="K38" i="1"/>
  <c r="M75" i="1"/>
  <c r="M38" i="1"/>
  <c r="M25" i="1"/>
  <c r="M22" i="1" s="1"/>
  <c r="M54" i="1"/>
  <c r="M84" i="1"/>
  <c r="L54" i="1"/>
  <c r="K54" i="1"/>
  <c r="Q30" i="4"/>
  <c r="J49" i="3"/>
  <c r="J27" i="5"/>
  <c r="J28" i="3"/>
  <c r="J23" i="5"/>
  <c r="J371" i="3"/>
  <c r="J114" i="5"/>
  <c r="J39" i="3"/>
  <c r="J25" i="5"/>
  <c r="J134" i="3"/>
  <c r="J384" i="3"/>
  <c r="J117" i="5" s="1"/>
  <c r="J146" i="3"/>
  <c r="J47" i="5" s="1"/>
  <c r="J33" i="3"/>
  <c r="J24" i="5" s="1"/>
  <c r="J44" i="3"/>
  <c r="J26" i="5" s="1"/>
  <c r="J62" i="3"/>
  <c r="J31" i="5" s="1"/>
  <c r="E184" i="5"/>
  <c r="J72" i="3"/>
  <c r="J26" i="1"/>
  <c r="J87" i="3"/>
  <c r="J36" i="5"/>
  <c r="J91" i="3"/>
  <c r="J38" i="5"/>
  <c r="J109" i="3"/>
  <c r="J40" i="5"/>
  <c r="J116" i="3"/>
  <c r="J41" i="5"/>
  <c r="J120" i="3"/>
  <c r="J33" i="1"/>
  <c r="J449" i="3"/>
  <c r="J164" i="5"/>
  <c r="J456" i="3"/>
  <c r="J166" i="5"/>
  <c r="J485" i="3"/>
  <c r="J170" i="5"/>
  <c r="J512" i="3"/>
  <c r="J524" i="3"/>
  <c r="J179" i="5" s="1"/>
  <c r="J394" i="3"/>
  <c r="J121" i="5" s="1"/>
  <c r="J397" i="3"/>
  <c r="J122" i="5" s="1"/>
  <c r="J376" i="3"/>
  <c r="J115" i="5" s="1"/>
  <c r="J379" i="3"/>
  <c r="J532" i="3"/>
  <c r="J181" i="5"/>
  <c r="J137" i="3"/>
  <c r="J22" i="3"/>
  <c r="J22" i="5" s="1"/>
  <c r="J58" i="3"/>
  <c r="J29" i="5" s="1"/>
  <c r="J363" i="3"/>
  <c r="J113" i="5" s="1"/>
  <c r="J400" i="3"/>
  <c r="J60" i="1" s="1"/>
  <c r="J387" i="3"/>
  <c r="J118" i="5" s="1"/>
  <c r="J390" i="3"/>
  <c r="J119" i="5" s="1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/>
  <c r="J132" i="5" s="1"/>
  <c r="J453" i="3"/>
  <c r="J165" i="5" s="1"/>
  <c r="J459" i="3"/>
  <c r="J78" i="1" s="1"/>
  <c r="J75" i="1" s="1"/>
  <c r="J504" i="3"/>
  <c r="J174" i="5" s="1"/>
  <c r="J529" i="3"/>
  <c r="J180" i="5" s="1"/>
  <c r="J554" i="3"/>
  <c r="J182" i="5" s="1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 s="1"/>
  <c r="J466" i="3"/>
  <c r="J168" i="5" s="1"/>
  <c r="J519" i="3"/>
  <c r="J574" i="3"/>
  <c r="J183" i="5"/>
  <c r="J579" i="3"/>
  <c r="J184" i="5"/>
  <c r="J491" i="3"/>
  <c r="J172" i="5"/>
  <c r="J500" i="3"/>
  <c r="J173" i="5"/>
  <c r="I293" i="3"/>
  <c r="I96" i="5"/>
  <c r="E293" i="3"/>
  <c r="E96" i="5"/>
  <c r="J155" i="3"/>
  <c r="J48" i="5"/>
  <c r="F239" i="3"/>
  <c r="F330" i="3"/>
  <c r="F326" i="3"/>
  <c r="F321" i="3"/>
  <c r="F314" i="3"/>
  <c r="F317" i="3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16" i="3"/>
  <c r="E321" i="3"/>
  <c r="E319" i="3"/>
  <c r="E314" i="3"/>
  <c r="E312" i="3"/>
  <c r="E310" i="3"/>
  <c r="E288" i="3"/>
  <c r="E52" i="1" s="1"/>
  <c r="E287" i="3"/>
  <c r="J286" i="3"/>
  <c r="J51" i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 s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 s="1"/>
  <c r="J105" i="3"/>
  <c r="J39" i="5" s="1"/>
  <c r="J185" i="3"/>
  <c r="J40" i="1" s="1"/>
  <c r="J55" i="3"/>
  <c r="J28" i="5" s="1"/>
  <c r="F289" i="3"/>
  <c r="F95" i="5" s="1"/>
  <c r="F285" i="3"/>
  <c r="F94" i="5" s="1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/>
  <c r="I230" i="3"/>
  <c r="I75" i="5"/>
  <c r="I191" i="3"/>
  <c r="I68" i="5"/>
  <c r="J229" i="3"/>
  <c r="J74" i="5"/>
  <c r="J285" i="3"/>
  <c r="J94" i="5"/>
  <c r="I226" i="3"/>
  <c r="I73" i="5"/>
  <c r="F198" i="3"/>
  <c r="F70" i="5"/>
  <c r="E279" i="3"/>
  <c r="E92" i="5"/>
  <c r="J198" i="3"/>
  <c r="J70" i="5"/>
  <c r="I280" i="3"/>
  <c r="I93" i="5"/>
  <c r="I262" i="3"/>
  <c r="I86" i="5"/>
  <c r="E267" i="3"/>
  <c r="E89" i="5"/>
  <c r="I250" i="3"/>
  <c r="I83" i="5"/>
  <c r="F264" i="3"/>
  <c r="F88" i="5"/>
  <c r="I197" i="3"/>
  <c r="I69" i="5"/>
  <c r="E205" i="5"/>
  <c r="E208" i="5"/>
  <c r="F208" i="5"/>
  <c r="F200" i="5"/>
  <c r="I285" i="3"/>
  <c r="I94" i="5"/>
  <c r="J280" i="3"/>
  <c r="I257" i="3"/>
  <c r="I84" i="5" s="1"/>
  <c r="J264" i="3"/>
  <c r="J88" i="5" s="1"/>
  <c r="E198" i="3"/>
  <c r="E70" i="5" s="1"/>
  <c r="K70" i="5" s="1"/>
  <c r="I231" i="3"/>
  <c r="I76" i="5"/>
  <c r="F267" i="3"/>
  <c r="F89" i="5"/>
  <c r="F247" i="3"/>
  <c r="F80" i="5"/>
  <c r="I276" i="3"/>
  <c r="I91" i="5"/>
  <c r="J248" i="3"/>
  <c r="F191" i="3"/>
  <c r="F68" i="5" s="1"/>
  <c r="E182" i="3"/>
  <c r="J262" i="3"/>
  <c r="J86" i="5"/>
  <c r="I220" i="3"/>
  <c r="I72" i="5"/>
  <c r="J279" i="3"/>
  <c r="J92" i="5"/>
  <c r="J250" i="3"/>
  <c r="J83" i="5"/>
  <c r="F182" i="3"/>
  <c r="F66" i="5"/>
  <c r="F232" i="3"/>
  <c r="F77" i="5"/>
  <c r="J267" i="3"/>
  <c r="J89" i="5"/>
  <c r="J289" i="3"/>
  <c r="I233" i="3"/>
  <c r="I78" i="5" s="1"/>
  <c r="I289" i="3"/>
  <c r="I53" i="1" s="1"/>
  <c r="E249" i="3"/>
  <c r="E82" i="5" s="1"/>
  <c r="E191" i="3"/>
  <c r="E68" i="5" s="1"/>
  <c r="I216" i="3"/>
  <c r="I71" i="5" s="1"/>
  <c r="I240" i="3"/>
  <c r="I79" i="5" s="1"/>
  <c r="J232" i="3"/>
  <c r="J263" i="3"/>
  <c r="J87" i="5"/>
  <c r="E202" i="5"/>
  <c r="E209" i="5" s="1"/>
  <c r="E206" i="5"/>
  <c r="J261" i="3"/>
  <c r="J85" i="5"/>
  <c r="E233" i="3"/>
  <c r="E78" i="5"/>
  <c r="I268" i="3"/>
  <c r="I90" i="5"/>
  <c r="I182" i="3"/>
  <c r="F240" i="3"/>
  <c r="F79" i="5" s="1"/>
  <c r="J247" i="3"/>
  <c r="J231" i="3"/>
  <c r="J76" i="5"/>
  <c r="E231" i="3"/>
  <c r="J182" i="3"/>
  <c r="J39" i="1" s="1"/>
  <c r="F230" i="3"/>
  <c r="F75" i="5" s="1"/>
  <c r="I261" i="3"/>
  <c r="I85" i="5" s="1"/>
  <c r="E280" i="3"/>
  <c r="E49" i="1" s="1"/>
  <c r="E226" i="3"/>
  <c r="E73" i="5" s="1"/>
  <c r="F263" i="3"/>
  <c r="F87" i="5" s="1"/>
  <c r="J249" i="3"/>
  <c r="F203" i="5"/>
  <c r="E276" i="3"/>
  <c r="E91" i="5" s="1"/>
  <c r="I248" i="3"/>
  <c r="I81" i="5" s="1"/>
  <c r="E240" i="3"/>
  <c r="F279" i="3"/>
  <c r="F92" i="5"/>
  <c r="J226" i="3"/>
  <c r="J73" i="5"/>
  <c r="I263" i="3"/>
  <c r="I87" i="5"/>
  <c r="E207" i="5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/>
  <c r="E289" i="3"/>
  <c r="F262" i="3"/>
  <c r="F86" i="5" s="1"/>
  <c r="J233" i="3"/>
  <c r="J78" i="5" s="1"/>
  <c r="F231" i="3"/>
  <c r="F76" i="5" s="1"/>
  <c r="E247" i="3"/>
  <c r="F201" i="5"/>
  <c r="F209" i="5" s="1"/>
  <c r="F229" i="3"/>
  <c r="F74" i="5" s="1"/>
  <c r="F248" i="3"/>
  <c r="F81" i="5" s="1"/>
  <c r="J276" i="3"/>
  <c r="J91" i="5" s="1"/>
  <c r="E263" i="3"/>
  <c r="E285" i="3"/>
  <c r="E50" i="1"/>
  <c r="E232" i="3"/>
  <c r="I264" i="3"/>
  <c r="I88" i="5" s="1"/>
  <c r="F261" i="3"/>
  <c r="F85" i="5" s="1"/>
  <c r="F276" i="3"/>
  <c r="F91" i="5" s="1"/>
  <c r="K91" i="5" s="1"/>
  <c r="J257" i="3"/>
  <c r="J84" i="5"/>
  <c r="J240" i="3"/>
  <c r="J79" i="5"/>
  <c r="E230" i="3"/>
  <c r="E75" i="5"/>
  <c r="J216" i="3"/>
  <c r="F257" i="3"/>
  <c r="F84" i="5" s="1"/>
  <c r="E229" i="3"/>
  <c r="E74" i="5" s="1"/>
  <c r="K74" i="5" s="1"/>
  <c r="F249" i="3"/>
  <c r="F82" i="5" s="1"/>
  <c r="J230" i="3"/>
  <c r="J75" i="5" s="1"/>
  <c r="E185" i="3"/>
  <c r="E261" i="3"/>
  <c r="J191" i="3"/>
  <c r="J68" i="5" s="1"/>
  <c r="F185" i="3"/>
  <c r="F67" i="5" s="1"/>
  <c r="E264" i="3"/>
  <c r="E88" i="5" s="1"/>
  <c r="K88" i="5"/>
  <c r="F226" i="3"/>
  <c r="F73" i="5"/>
  <c r="E268" i="3"/>
  <c r="E90" i="5"/>
  <c r="F233" i="3"/>
  <c r="F78" i="5"/>
  <c r="I247" i="3"/>
  <c r="I80" i="5"/>
  <c r="E250" i="3"/>
  <c r="I198" i="3"/>
  <c r="I70" i="5" s="1"/>
  <c r="I185" i="3"/>
  <c r="F197" i="3"/>
  <c r="F69" i="5"/>
  <c r="G226" i="3"/>
  <c r="G73" i="5"/>
  <c r="G56" i="1"/>
  <c r="G55" i="1"/>
  <c r="F216" i="3"/>
  <c r="F71" i="5"/>
  <c r="I249" i="3"/>
  <c r="I82" i="5"/>
  <c r="I267" i="3"/>
  <c r="I89" i="5"/>
  <c r="E220" i="3"/>
  <c r="E72" i="5"/>
  <c r="F220" i="3"/>
  <c r="F72" i="5"/>
  <c r="J197" i="3"/>
  <c r="J69" i="5"/>
  <c r="E257" i="3"/>
  <c r="E248" i="3"/>
  <c r="I232" i="3"/>
  <c r="I77" i="5"/>
  <c r="F280" i="3"/>
  <c r="F93" i="5"/>
  <c r="I229" i="3"/>
  <c r="I74" i="5"/>
  <c r="E216" i="3"/>
  <c r="E71" i="5"/>
  <c r="F268" i="3"/>
  <c r="F90" i="5"/>
  <c r="E262" i="3"/>
  <c r="J268" i="3"/>
  <c r="J90" i="5" s="1"/>
  <c r="I279" i="3"/>
  <c r="I92" i="5" s="1"/>
  <c r="G182" i="3"/>
  <c r="G183" i="3"/>
  <c r="G184" i="3"/>
  <c r="G185" i="3"/>
  <c r="G186" i="3"/>
  <c r="G187" i="3"/>
  <c r="G188" i="3"/>
  <c r="G189" i="3"/>
  <c r="G190" i="3"/>
  <c r="G191" i="3"/>
  <c r="G68" i="5"/>
  <c r="G192" i="3"/>
  <c r="G193" i="3"/>
  <c r="G194" i="3"/>
  <c r="G195" i="3"/>
  <c r="G196" i="3"/>
  <c r="G197" i="3"/>
  <c r="G198" i="3"/>
  <c r="G70" i="5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71" i="5" s="1"/>
  <c r="G217" i="3"/>
  <c r="G218" i="3"/>
  <c r="G219" i="3"/>
  <c r="G220" i="3"/>
  <c r="G72" i="5"/>
  <c r="G221" i="3"/>
  <c r="G222" i="3"/>
  <c r="G223" i="3"/>
  <c r="G224" i="3"/>
  <c r="G225" i="3"/>
  <c r="H289" i="3"/>
  <c r="H95" i="5" s="1"/>
  <c r="H285" i="3"/>
  <c r="H94" i="5" s="1"/>
  <c r="H280" i="3"/>
  <c r="H279" i="3"/>
  <c r="H92" i="5"/>
  <c r="H276" i="3"/>
  <c r="H91" i="5"/>
  <c r="H268" i="3"/>
  <c r="H90" i="5"/>
  <c r="H267" i="3"/>
  <c r="H89" i="5"/>
  <c r="H264" i="3"/>
  <c r="H88" i="5"/>
  <c r="H263" i="3"/>
  <c r="H87" i="5"/>
  <c r="H262" i="3"/>
  <c r="H86" i="5"/>
  <c r="H261" i="3"/>
  <c r="H85" i="5"/>
  <c r="H257" i="3"/>
  <c r="H84" i="5"/>
  <c r="H250" i="3"/>
  <c r="H83" i="5"/>
  <c r="H249" i="3"/>
  <c r="H82" i="5"/>
  <c r="H248" i="3"/>
  <c r="H81" i="5"/>
  <c r="H247" i="3"/>
  <c r="H80" i="5"/>
  <c r="H240" i="3"/>
  <c r="H79" i="5"/>
  <c r="H233" i="3"/>
  <c r="H78" i="5"/>
  <c r="H232" i="3"/>
  <c r="H77" i="5"/>
  <c r="H231" i="3"/>
  <c r="H76" i="5"/>
  <c r="H230" i="3"/>
  <c r="H75" i="5"/>
  <c r="H229" i="3"/>
  <c r="H74" i="5"/>
  <c r="G289" i="3"/>
  <c r="G95" i="5"/>
  <c r="G285" i="3"/>
  <c r="G280" i="3"/>
  <c r="G93" i="5" s="1"/>
  <c r="G279" i="3"/>
  <c r="G92" i="5" s="1"/>
  <c r="G276" i="3"/>
  <c r="G91" i="5" s="1"/>
  <c r="G268" i="3"/>
  <c r="G90" i="5" s="1"/>
  <c r="G267" i="3"/>
  <c r="G89" i="5" s="1"/>
  <c r="G264" i="3"/>
  <c r="G88" i="5" s="1"/>
  <c r="G263" i="3"/>
  <c r="G87" i="5" s="1"/>
  <c r="G262" i="3"/>
  <c r="G86" i="5" s="1"/>
  <c r="G261" i="3"/>
  <c r="G85" i="5" s="1"/>
  <c r="G257" i="3"/>
  <c r="G250" i="3"/>
  <c r="G249" i="3"/>
  <c r="G82" i="5"/>
  <c r="G248" i="3"/>
  <c r="G46" i="1"/>
  <c r="G247" i="3"/>
  <c r="G240" i="3"/>
  <c r="G79" i="5" s="1"/>
  <c r="G233" i="3"/>
  <c r="G78" i="5" s="1"/>
  <c r="G232" i="3"/>
  <c r="G77" i="5" s="1"/>
  <c r="G231" i="3"/>
  <c r="K231" i="3" s="1"/>
  <c r="G230" i="3"/>
  <c r="G75" i="5" s="1"/>
  <c r="G229" i="3"/>
  <c r="G74" i="5" s="1"/>
  <c r="H293" i="3"/>
  <c r="H96" i="5" s="1"/>
  <c r="H288" i="3"/>
  <c r="H52" i="1" s="1"/>
  <c r="H287" i="3"/>
  <c r="H286" i="3"/>
  <c r="H51" i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H237" i="3"/>
  <c r="H236" i="3"/>
  <c r="H235" i="3"/>
  <c r="H234" i="3"/>
  <c r="H228" i="3"/>
  <c r="G293" i="3"/>
  <c r="G96" i="5" s="1"/>
  <c r="G288" i="3"/>
  <c r="G52" i="1" s="1"/>
  <c r="G287" i="3"/>
  <c r="G286" i="3"/>
  <c r="G51" i="1"/>
  <c r="F51" i="1" s="1"/>
  <c r="G284" i="3"/>
  <c r="G283" i="3"/>
  <c r="G282" i="3"/>
  <c r="K282" i="3" s="1"/>
  <c r="G281" i="3"/>
  <c r="G278" i="3"/>
  <c r="G277" i="3"/>
  <c r="G275" i="3"/>
  <c r="G274" i="3"/>
  <c r="G273" i="3"/>
  <c r="G272" i="3"/>
  <c r="G271" i="3"/>
  <c r="G270" i="3"/>
  <c r="K270" i="3" s="1"/>
  <c r="G269" i="3"/>
  <c r="G266" i="3"/>
  <c r="G265" i="3"/>
  <c r="G260" i="3"/>
  <c r="G259" i="3"/>
  <c r="K259" i="3" s="1"/>
  <c r="G258" i="3"/>
  <c r="G256" i="3"/>
  <c r="K256" i="3"/>
  <c r="G255" i="3"/>
  <c r="K255" i="3"/>
  <c r="G254" i="3"/>
  <c r="G253" i="3"/>
  <c r="G252" i="3"/>
  <c r="G251" i="3"/>
  <c r="G246" i="3"/>
  <c r="G245" i="3"/>
  <c r="G244" i="3"/>
  <c r="K244" i="3"/>
  <c r="G243" i="3"/>
  <c r="K243" i="3"/>
  <c r="G242" i="3"/>
  <c r="G241" i="3"/>
  <c r="G239" i="3"/>
  <c r="K239" i="3"/>
  <c r="G238" i="3"/>
  <c r="G237" i="3"/>
  <c r="G236" i="3"/>
  <c r="G235" i="3"/>
  <c r="G234" i="3"/>
  <c r="G228" i="3"/>
  <c r="H182" i="3"/>
  <c r="H66" i="5"/>
  <c r="H183" i="3"/>
  <c r="H184" i="3"/>
  <c r="H185" i="3"/>
  <c r="H67" i="5"/>
  <c r="H186" i="3"/>
  <c r="H187" i="3"/>
  <c r="H188" i="3"/>
  <c r="H189" i="3"/>
  <c r="H190" i="3"/>
  <c r="H191" i="3"/>
  <c r="H68" i="5" s="1"/>
  <c r="H192" i="3"/>
  <c r="H193" i="3"/>
  <c r="H194" i="3"/>
  <c r="K194" i="3" s="1"/>
  <c r="H195" i="3"/>
  <c r="H196" i="3"/>
  <c r="H197" i="3"/>
  <c r="H69" i="5" s="1"/>
  <c r="H198" i="3"/>
  <c r="H70" i="5" s="1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72" i="5"/>
  <c r="H221" i="3"/>
  <c r="H222" i="3"/>
  <c r="H223" i="3"/>
  <c r="H224" i="3"/>
  <c r="H225" i="3"/>
  <c r="H226" i="3"/>
  <c r="H73" i="5" s="1"/>
  <c r="H227" i="3"/>
  <c r="K227" i="3" s="1"/>
  <c r="F283" i="3"/>
  <c r="F250" i="3"/>
  <c r="K250" i="3" s="1"/>
  <c r="F83" i="5"/>
  <c r="F252" i="3"/>
  <c r="F293" i="3"/>
  <c r="F96" i="5" s="1"/>
  <c r="I78" i="1"/>
  <c r="I75" i="1" s="1"/>
  <c r="E93" i="5"/>
  <c r="E22" i="5"/>
  <c r="J193" i="3"/>
  <c r="I193" i="3"/>
  <c r="E193" i="3"/>
  <c r="K193" i="3" s="1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 s="1"/>
  <c r="K41" i="5" s="1"/>
  <c r="F456" i="3"/>
  <c r="F166" i="5" s="1"/>
  <c r="K166" i="5" s="1"/>
  <c r="F500" i="3"/>
  <c r="F173" i="5" s="1"/>
  <c r="K173" i="5" s="1"/>
  <c r="I41" i="1"/>
  <c r="I49" i="1"/>
  <c r="I74" i="1"/>
  <c r="G31" i="1"/>
  <c r="F387" i="3"/>
  <c r="F118" i="5" s="1"/>
  <c r="F504" i="3"/>
  <c r="F174" i="5" s="1"/>
  <c r="K174" i="5" s="1"/>
  <c r="F519" i="3"/>
  <c r="F177" i="5" s="1"/>
  <c r="K177" i="5" s="1"/>
  <c r="G184" i="5"/>
  <c r="I184" i="5"/>
  <c r="G83" i="1"/>
  <c r="G177" i="5"/>
  <c r="I177" i="5"/>
  <c r="J69" i="1"/>
  <c r="J66" i="1" s="1"/>
  <c r="J123" i="5"/>
  <c r="I48" i="5"/>
  <c r="G46" i="5"/>
  <c r="H36" i="1"/>
  <c r="J32" i="1"/>
  <c r="H31" i="1"/>
  <c r="J35" i="5"/>
  <c r="F87" i="3"/>
  <c r="F36" i="5" s="1"/>
  <c r="K36" i="5" s="1"/>
  <c r="F485" i="3"/>
  <c r="F170" i="5" s="1"/>
  <c r="G78" i="1"/>
  <c r="G75" i="1" s="1"/>
  <c r="F349" i="3"/>
  <c r="F112" i="5"/>
  <c r="I69" i="1"/>
  <c r="I66" i="1" s="1"/>
  <c r="F469" i="3"/>
  <c r="F169" i="5" s="1"/>
  <c r="K169" i="5" s="1"/>
  <c r="F491" i="3"/>
  <c r="F172" i="5" s="1"/>
  <c r="E66" i="5"/>
  <c r="K66" i="5" s="1"/>
  <c r="J61" i="1"/>
  <c r="G407" i="3"/>
  <c r="G124" i="5" s="1"/>
  <c r="G86" i="1"/>
  <c r="B442" i="3"/>
  <c r="E37" i="1"/>
  <c r="J66" i="5"/>
  <c r="F28" i="3"/>
  <c r="F23" i="5"/>
  <c r="F33" i="3"/>
  <c r="F24" i="5"/>
  <c r="F44" i="3"/>
  <c r="F26" i="5"/>
  <c r="F49" i="3"/>
  <c r="F27" i="5"/>
  <c r="F55" i="3"/>
  <c r="F28" i="5"/>
  <c r="K28" i="5" s="1"/>
  <c r="F58" i="3"/>
  <c r="F29" i="5" s="1"/>
  <c r="K29" i="5" s="1"/>
  <c r="I32" i="1"/>
  <c r="G35" i="5"/>
  <c r="G26" i="1"/>
  <c r="G36" i="5"/>
  <c r="G30" i="1"/>
  <c r="G45" i="5"/>
  <c r="G36" i="1"/>
  <c r="I36" i="5"/>
  <c r="I39" i="5"/>
  <c r="G40" i="5"/>
  <c r="G32" i="1"/>
  <c r="G42" i="5"/>
  <c r="G33" i="1"/>
  <c r="G164" i="3"/>
  <c r="G23" i="1"/>
  <c r="E38" i="5"/>
  <c r="J46" i="5"/>
  <c r="J45" i="5"/>
  <c r="J36" i="1"/>
  <c r="E39" i="5"/>
  <c r="H46" i="5"/>
  <c r="F22" i="3"/>
  <c r="F22" i="5"/>
  <c r="K22" i="5" s="1"/>
  <c r="F39" i="3"/>
  <c r="F25" i="5" s="1"/>
  <c r="G132" i="5"/>
  <c r="G123" i="5"/>
  <c r="B158" i="5"/>
  <c r="E585" i="3"/>
  <c r="E185" i="5"/>
  <c r="E434" i="3"/>
  <c r="H78" i="1"/>
  <c r="H86" i="1"/>
  <c r="F72" i="3"/>
  <c r="F35" i="5" s="1"/>
  <c r="K35" i="5" s="1"/>
  <c r="F105" i="3"/>
  <c r="F39" i="5"/>
  <c r="F466" i="3"/>
  <c r="F168" i="5"/>
  <c r="K168" i="5" s="1"/>
  <c r="E36" i="5"/>
  <c r="B152" i="5"/>
  <c r="B57" i="5"/>
  <c r="B102" i="5"/>
  <c r="B192" i="5"/>
  <c r="F59" i="5"/>
  <c r="B139" i="5"/>
  <c r="B155" i="5"/>
  <c r="E138" i="5"/>
  <c r="E191" i="5"/>
  <c r="E101" i="5"/>
  <c r="Q142" i="4"/>
  <c r="F138" i="5"/>
  <c r="S142" i="4"/>
  <c r="F57" i="5"/>
  <c r="E46" i="1"/>
  <c r="F56" i="5"/>
  <c r="F28" i="1"/>
  <c r="F70" i="1"/>
  <c r="F89" i="1"/>
  <c r="F90" i="1"/>
  <c r="F73" i="1"/>
  <c r="F88" i="1"/>
  <c r="G209" i="5"/>
  <c r="J28" i="4"/>
  <c r="B426" i="3"/>
  <c r="F141" i="5"/>
  <c r="B12" i="5"/>
  <c r="B141" i="5" s="1"/>
  <c r="B174" i="3"/>
  <c r="F176" i="3"/>
  <c r="F305" i="3"/>
  <c r="F76" i="1"/>
  <c r="L62" i="1"/>
  <c r="J23" i="1"/>
  <c r="I35" i="5"/>
  <c r="G69" i="1"/>
  <c r="G66" i="1" s="1"/>
  <c r="G64" i="1" s="1"/>
  <c r="G85" i="1"/>
  <c r="G585" i="3"/>
  <c r="G434" i="3" s="1"/>
  <c r="J31" i="1"/>
  <c r="F31" i="1" s="1"/>
  <c r="J85" i="1"/>
  <c r="B191" i="5"/>
  <c r="I46" i="1"/>
  <c r="E112" i="5"/>
  <c r="K112" i="5" s="1"/>
  <c r="G57" i="1"/>
  <c r="G74" i="1"/>
  <c r="J131" i="5"/>
  <c r="E164" i="5"/>
  <c r="I47" i="5"/>
  <c r="I37" i="1"/>
  <c r="H417" i="3"/>
  <c r="H132" i="5"/>
  <c r="F27" i="1"/>
  <c r="F68" i="1"/>
  <c r="F71" i="1"/>
  <c r="F77" i="1"/>
  <c r="F81" i="1"/>
  <c r="G37" i="1"/>
  <c r="F58" i="1"/>
  <c r="F72" i="1"/>
  <c r="F82" i="1"/>
  <c r="F92" i="1"/>
  <c r="F91" i="3"/>
  <c r="F38" i="5"/>
  <c r="F109" i="3"/>
  <c r="F40" i="5"/>
  <c r="K40" i="5" s="1"/>
  <c r="F120" i="3"/>
  <c r="F42" i="5" s="1"/>
  <c r="K42" i="5" s="1"/>
  <c r="F134" i="3"/>
  <c r="F45" i="5" s="1"/>
  <c r="F137" i="3"/>
  <c r="F46" i="5" s="1"/>
  <c r="K46" i="5" s="1"/>
  <c r="F155" i="3"/>
  <c r="F48" i="5" s="1"/>
  <c r="F574" i="3"/>
  <c r="F183" i="5" s="1"/>
  <c r="K183" i="5" s="1"/>
  <c r="H40" i="1"/>
  <c r="I131" i="5"/>
  <c r="H209" i="5"/>
  <c r="F343" i="3"/>
  <c r="F444" i="3"/>
  <c r="J47" i="1"/>
  <c r="E87" i="1"/>
  <c r="F67" i="1"/>
  <c r="M112" i="4"/>
  <c r="F91" i="1"/>
  <c r="F371" i="3"/>
  <c r="F114" i="5"/>
  <c r="K114" i="5" s="1"/>
  <c r="F554" i="3"/>
  <c r="F182" i="5" s="1"/>
  <c r="K182" i="5" s="1"/>
  <c r="F363" i="3"/>
  <c r="F113" i="5" s="1"/>
  <c r="K113" i="5" s="1"/>
  <c r="F453" i="3"/>
  <c r="F165" i="5"/>
  <c r="K165" i="5" s="1"/>
  <c r="E35" i="5"/>
  <c r="H41" i="1"/>
  <c r="G80" i="5"/>
  <c r="E41" i="1"/>
  <c r="H39" i="1"/>
  <c r="H50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 s="1"/>
  <c r="K142" i="4"/>
  <c r="R26" i="4"/>
  <c r="R22" i="4"/>
  <c r="R18" i="4"/>
  <c r="R14" i="4"/>
  <c r="M30" i="4"/>
  <c r="M74" i="4"/>
  <c r="R180" i="4"/>
  <c r="R143" i="4"/>
  <c r="R148" i="4"/>
  <c r="E80" i="5"/>
  <c r="K80" i="5" s="1"/>
  <c r="E45" i="1"/>
  <c r="I66" i="5"/>
  <c r="I39" i="1"/>
  <c r="J81" i="5"/>
  <c r="J46" i="1"/>
  <c r="R153" i="4"/>
  <c r="J80" i="5"/>
  <c r="J53" i="1"/>
  <c r="J95" i="5"/>
  <c r="E39" i="1"/>
  <c r="R149" i="4"/>
  <c r="I67" i="5"/>
  <c r="I40" i="1"/>
  <c r="E53" i="1"/>
  <c r="E95" i="5"/>
  <c r="K95" i="5" s="1"/>
  <c r="E76" i="5"/>
  <c r="K76" i="5" s="1"/>
  <c r="J77" i="5"/>
  <c r="J44" i="1"/>
  <c r="I95" i="5"/>
  <c r="G67" i="5"/>
  <c r="G40" i="1"/>
  <c r="E67" i="5"/>
  <c r="K67" i="5" s="1"/>
  <c r="E40" i="1"/>
  <c r="E79" i="5"/>
  <c r="K79" i="5"/>
  <c r="E61" i="1"/>
  <c r="K92" i="5"/>
  <c r="M62" i="1"/>
  <c r="M33" i="4"/>
  <c r="M142" i="4" s="1"/>
  <c r="M68" i="4"/>
  <c r="I209" i="5"/>
  <c r="H164" i="3"/>
  <c r="J37" i="1"/>
  <c r="E31" i="1"/>
  <c r="L142" i="4"/>
  <c r="R184" i="4" s="1"/>
  <c r="B142" i="5"/>
  <c r="B60" i="5"/>
  <c r="M128" i="4"/>
  <c r="M133" i="4"/>
  <c r="P142" i="4"/>
  <c r="R183" i="4"/>
  <c r="R186" i="4"/>
  <c r="J209" i="5"/>
  <c r="E43" i="1"/>
  <c r="G42" i="1"/>
  <c r="E94" i="5"/>
  <c r="K94" i="5"/>
  <c r="K73" i="5"/>
  <c r="F316" i="3"/>
  <c r="F449" i="3"/>
  <c r="F164" i="5"/>
  <c r="K164" i="5" s="1"/>
  <c r="F512" i="3"/>
  <c r="F176" i="5"/>
  <c r="K176" i="5" s="1"/>
  <c r="K89" i="5"/>
  <c r="E417" i="3"/>
  <c r="E132" i="5"/>
  <c r="E57" i="1"/>
  <c r="E78" i="1"/>
  <c r="E75" i="1" s="1"/>
  <c r="E167" i="5"/>
  <c r="J164" i="3"/>
  <c r="J49" i="5"/>
  <c r="E48" i="1"/>
  <c r="G43" i="1"/>
  <c r="J43" i="1"/>
  <c r="E36" i="1"/>
  <c r="H61" i="1"/>
  <c r="H48" i="1"/>
  <c r="E47" i="1"/>
  <c r="H45" i="1"/>
  <c r="G41" i="1"/>
  <c r="E23" i="1"/>
  <c r="J55" i="1"/>
  <c r="I61" i="1"/>
  <c r="B99" i="5"/>
  <c r="B136" i="5"/>
  <c r="I585" i="3"/>
  <c r="I185" i="5"/>
  <c r="J67" i="5"/>
  <c r="I60" i="1"/>
  <c r="I85" i="1"/>
  <c r="J83" i="1"/>
  <c r="E86" i="1"/>
  <c r="E56" i="1"/>
  <c r="I50" i="1"/>
  <c r="E407" i="3"/>
  <c r="E124" i="5" s="1"/>
  <c r="G45" i="1"/>
  <c r="J112" i="5"/>
  <c r="J176" i="5"/>
  <c r="J86" i="1"/>
  <c r="E317" i="3"/>
  <c r="E164" i="3"/>
  <c r="E49" i="5"/>
  <c r="E23" i="5"/>
  <c r="K23" i="5" s="1"/>
  <c r="E30" i="1"/>
  <c r="F15" i="1"/>
  <c r="E315" i="3"/>
  <c r="F94" i="1"/>
  <c r="H75" i="1"/>
  <c r="G84" i="1"/>
  <c r="J87" i="1"/>
  <c r="J177" i="5"/>
  <c r="J116" i="5"/>
  <c r="J56" i="1"/>
  <c r="J54" i="1" s="1"/>
  <c r="I42" i="5"/>
  <c r="I33" i="1"/>
  <c r="I176" i="5"/>
  <c r="I86" i="1"/>
  <c r="H112" i="5"/>
  <c r="H55" i="1"/>
  <c r="H123" i="5"/>
  <c r="H60" i="1"/>
  <c r="H164" i="5"/>
  <c r="H74" i="1"/>
  <c r="F74" i="1" s="1"/>
  <c r="H170" i="5"/>
  <c r="H69" i="1"/>
  <c r="H172" i="5"/>
  <c r="H85" i="1"/>
  <c r="F85" i="1"/>
  <c r="H87" i="1"/>
  <c r="H177" i="5"/>
  <c r="H179" i="5"/>
  <c r="H83" i="1"/>
  <c r="H93" i="1"/>
  <c r="H184" i="5"/>
  <c r="K381" i="3"/>
  <c r="F379" i="3"/>
  <c r="F116" i="5" s="1"/>
  <c r="K116" i="5" s="1"/>
  <c r="K386" i="3"/>
  <c r="F384" i="3"/>
  <c r="F117" i="5"/>
  <c r="K392" i="3"/>
  <c r="F390" i="3"/>
  <c r="F119" i="5" s="1"/>
  <c r="K415" i="3"/>
  <c r="F414" i="3"/>
  <c r="K461" i="3"/>
  <c r="F459" i="3"/>
  <c r="F167" i="5"/>
  <c r="K167" i="5" s="1"/>
  <c r="K510" i="3"/>
  <c r="F509" i="3"/>
  <c r="F175" i="5" s="1"/>
  <c r="K175" i="5" s="1"/>
  <c r="K533" i="3"/>
  <c r="F532" i="3"/>
  <c r="F181" i="5" s="1"/>
  <c r="K181" i="5" s="1"/>
  <c r="J407" i="3"/>
  <c r="J433" i="3" s="1"/>
  <c r="J586" i="3" s="1"/>
  <c r="J435" i="3" s="1"/>
  <c r="H44" i="1"/>
  <c r="I45" i="1"/>
  <c r="I407" i="3"/>
  <c r="I124" i="5" s="1"/>
  <c r="G48" i="1"/>
  <c r="H47" i="1"/>
  <c r="I44" i="1"/>
  <c r="F78" i="1"/>
  <c r="H46" i="1"/>
  <c r="F46" i="1" s="1"/>
  <c r="I43" i="1"/>
  <c r="G81" i="5"/>
  <c r="G44" i="1"/>
  <c r="H43" i="1"/>
  <c r="G53" i="1"/>
  <c r="I164" i="3"/>
  <c r="I49" i="5"/>
  <c r="J585" i="3"/>
  <c r="J434" i="3"/>
  <c r="J48" i="1"/>
  <c r="H53" i="1"/>
  <c r="F53" i="1" s="1"/>
  <c r="G49" i="1"/>
  <c r="G61" i="1"/>
  <c r="F61" i="1" s="1"/>
  <c r="J57" i="1"/>
  <c r="H36" i="5"/>
  <c r="I23" i="1"/>
  <c r="J93" i="1"/>
  <c r="F93" i="1" s="1"/>
  <c r="F157" i="5"/>
  <c r="F101" i="5"/>
  <c r="F154" i="5"/>
  <c r="F104" i="5"/>
  <c r="B195" i="5"/>
  <c r="J30" i="1"/>
  <c r="H23" i="1"/>
  <c r="H35" i="5"/>
  <c r="H32" i="1"/>
  <c r="F32" i="1" s="1"/>
  <c r="H33" i="1"/>
  <c r="H585" i="3"/>
  <c r="H56" i="1"/>
  <c r="I55" i="1"/>
  <c r="J42" i="5"/>
  <c r="H407" i="3"/>
  <c r="H124" i="5"/>
  <c r="I83" i="1"/>
  <c r="I56" i="1"/>
  <c r="J71" i="5"/>
  <c r="J42" i="1"/>
  <c r="F315" i="3"/>
  <c r="I36" i="1"/>
  <c r="I45" i="5"/>
  <c r="I417" i="3"/>
  <c r="I132" i="5"/>
  <c r="I57" i="1"/>
  <c r="E69" i="1"/>
  <c r="E66" i="1" s="1"/>
  <c r="E170" i="5"/>
  <c r="F155" i="5"/>
  <c r="F102" i="5"/>
  <c r="F192" i="5"/>
  <c r="I30" i="1"/>
  <c r="I25" i="1" s="1"/>
  <c r="K171" i="5"/>
  <c r="E42" i="1"/>
  <c r="F376" i="3"/>
  <c r="F115" i="5" s="1"/>
  <c r="F394" i="3"/>
  <c r="F121" i="5" s="1"/>
  <c r="B104" i="5"/>
  <c r="G50" i="1"/>
  <c r="F50" i="1" s="1"/>
  <c r="G94" i="5"/>
  <c r="H93" i="5"/>
  <c r="H49" i="1"/>
  <c r="G66" i="5"/>
  <c r="G39" i="1"/>
  <c r="F36" i="1"/>
  <c r="K71" i="5"/>
  <c r="G54" i="1"/>
  <c r="J45" i="1"/>
  <c r="K68" i="5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F179" i="5" s="1"/>
  <c r="K179" i="5" s="1"/>
  <c r="J185" i="5"/>
  <c r="K39" i="5"/>
  <c r="K93" i="5"/>
  <c r="K248" i="3"/>
  <c r="K263" i="3"/>
  <c r="K82" i="5"/>
  <c r="K257" i="3"/>
  <c r="K90" i="5"/>
  <c r="F146" i="3"/>
  <c r="F47" i="5" s="1"/>
  <c r="K47" i="5" s="1"/>
  <c r="F397" i="3"/>
  <c r="F122" i="5" s="1"/>
  <c r="F579" i="3"/>
  <c r="F184" i="5" s="1"/>
  <c r="K184" i="5" s="1"/>
  <c r="J124" i="5"/>
  <c r="J148" i="5" s="1"/>
  <c r="I434" i="3"/>
  <c r="J84" i="1"/>
  <c r="J64" i="1" s="1"/>
  <c r="K72" i="5"/>
  <c r="F44" i="1"/>
  <c r="G25" i="1"/>
  <c r="G22" i="1" s="1"/>
  <c r="G49" i="5"/>
  <c r="E81" i="5"/>
  <c r="K81" i="5"/>
  <c r="E84" i="5"/>
  <c r="K84" i="5"/>
  <c r="E83" i="5"/>
  <c r="K83" i="5"/>
  <c r="K264" i="3"/>
  <c r="K185" i="3"/>
  <c r="K232" i="3"/>
  <c r="E87" i="5"/>
  <c r="K87" i="5" s="1"/>
  <c r="K289" i="3"/>
  <c r="K240" i="3"/>
  <c r="K276" i="3"/>
  <c r="J82" i="5"/>
  <c r="K267" i="3"/>
  <c r="K279" i="3"/>
  <c r="K242" i="3"/>
  <c r="K246" i="3"/>
  <c r="K252" i="3"/>
  <c r="K254" i="3"/>
  <c r="K269" i="3"/>
  <c r="K273" i="3"/>
  <c r="K277" i="3"/>
  <c r="K286" i="3"/>
  <c r="K274" i="3"/>
  <c r="K272" i="3"/>
  <c r="K266" i="3"/>
  <c r="K260" i="3"/>
  <c r="K258" i="3"/>
  <c r="K219" i="3"/>
  <c r="K217" i="3"/>
  <c r="K218" i="3"/>
  <c r="K184" i="3"/>
  <c r="K186" i="3"/>
  <c r="K187" i="3"/>
  <c r="K188" i="3"/>
  <c r="K189" i="3"/>
  <c r="K190" i="3"/>
  <c r="K192" i="3"/>
  <c r="K195" i="3"/>
  <c r="K196" i="3"/>
  <c r="K199" i="3"/>
  <c r="K201" i="3"/>
  <c r="K202" i="3"/>
  <c r="K203" i="3"/>
  <c r="K205" i="3"/>
  <c r="K206" i="3"/>
  <c r="K207" i="3"/>
  <c r="K209" i="3"/>
  <c r="K210" i="3"/>
  <c r="K212" i="3"/>
  <c r="K213" i="3"/>
  <c r="K214" i="3"/>
  <c r="K215" i="3"/>
  <c r="K221" i="3"/>
  <c r="K223" i="3"/>
  <c r="K224" i="3"/>
  <c r="K225" i="3"/>
  <c r="K228" i="3"/>
  <c r="K234" i="3"/>
  <c r="K235" i="3"/>
  <c r="K236" i="3"/>
  <c r="K237" i="3"/>
  <c r="K238" i="3"/>
  <c r="K241" i="3"/>
  <c r="K245" i="3"/>
  <c r="K251" i="3"/>
  <c r="K253" i="3"/>
  <c r="K271" i="3"/>
  <c r="K28" i="3"/>
  <c r="K39" i="3"/>
  <c r="E25" i="5"/>
  <c r="K25" i="5" s="1"/>
  <c r="K49" i="3"/>
  <c r="E27" i="5"/>
  <c r="K27" i="5" s="1"/>
  <c r="K87" i="3"/>
  <c r="K109" i="3"/>
  <c r="K120" i="3"/>
  <c r="E33" i="1"/>
  <c r="K155" i="3"/>
  <c r="E48" i="5"/>
  <c r="E115" i="5"/>
  <c r="K384" i="3"/>
  <c r="E117" i="5"/>
  <c r="K117" i="5" s="1"/>
  <c r="K390" i="3"/>
  <c r="E119" i="5"/>
  <c r="E122" i="5"/>
  <c r="K216" i="3"/>
  <c r="K220" i="3"/>
  <c r="K268" i="3"/>
  <c r="K229" i="3"/>
  <c r="K230" i="3"/>
  <c r="K247" i="3"/>
  <c r="K265" i="3"/>
  <c r="K226" i="3"/>
  <c r="K280" i="3"/>
  <c r="K233" i="3"/>
  <c r="K191" i="3"/>
  <c r="K249" i="3"/>
  <c r="K182" i="3"/>
  <c r="K198" i="3"/>
  <c r="K284" i="3"/>
  <c r="K278" i="3"/>
  <c r="K275" i="3"/>
  <c r="K281" i="3"/>
  <c r="K283" i="3"/>
  <c r="K287" i="3"/>
  <c r="K288" i="3"/>
  <c r="K211" i="3"/>
  <c r="K298" i="3"/>
  <c r="K300" i="3"/>
  <c r="K302" i="3"/>
  <c r="K304" i="3"/>
  <c r="K306" i="3"/>
  <c r="K308" i="3"/>
  <c r="K310" i="3"/>
  <c r="K312" i="3"/>
  <c r="K314" i="3"/>
  <c r="K316" i="3"/>
  <c r="K318" i="3"/>
  <c r="K320" i="3"/>
  <c r="K322" i="3"/>
  <c r="K324" i="3"/>
  <c r="K326" i="3"/>
  <c r="K328" i="3"/>
  <c r="K330" i="3"/>
  <c r="K332" i="3"/>
  <c r="K296" i="3"/>
  <c r="K297" i="3"/>
  <c r="K299" i="3"/>
  <c r="K301" i="3"/>
  <c r="K303" i="3"/>
  <c r="K305" i="3"/>
  <c r="K307" i="3"/>
  <c r="K309" i="3"/>
  <c r="K311" i="3"/>
  <c r="K313" i="3"/>
  <c r="K315" i="3"/>
  <c r="K317" i="3"/>
  <c r="K319" i="3"/>
  <c r="K321" i="3"/>
  <c r="K323" i="3"/>
  <c r="K325" i="3"/>
  <c r="K327" i="3"/>
  <c r="K329" i="3"/>
  <c r="K331" i="3"/>
  <c r="K333" i="3"/>
  <c r="K183" i="3"/>
  <c r="K33" i="3"/>
  <c r="E24" i="5"/>
  <c r="K24" i="5" s="1"/>
  <c r="K44" i="3"/>
  <c r="E26" i="5"/>
  <c r="K26" i="5"/>
  <c r="K58" i="3"/>
  <c r="K72" i="3"/>
  <c r="K91" i="3"/>
  <c r="K116" i="3"/>
  <c r="E41" i="5"/>
  <c r="K134" i="3"/>
  <c r="E45" i="5"/>
  <c r="K349" i="3"/>
  <c r="E55" i="1"/>
  <c r="E54" i="1" s="1"/>
  <c r="K379" i="3"/>
  <c r="E116" i="5"/>
  <c r="K387" i="3"/>
  <c r="E118" i="5"/>
  <c r="K394" i="3"/>
  <c r="E121" i="5"/>
  <c r="E123" i="5"/>
  <c r="K459" i="3"/>
  <c r="K146" i="3"/>
  <c r="K137" i="3"/>
  <c r="K22" i="3"/>
  <c r="K105" i="3"/>
  <c r="K55" i="3"/>
  <c r="K363" i="3"/>
  <c r="K371" i="3"/>
  <c r="K414" i="3"/>
  <c r="K449" i="3"/>
  <c r="K453" i="3"/>
  <c r="K456" i="3"/>
  <c r="K500" i="3"/>
  <c r="K504" i="3"/>
  <c r="K512" i="3"/>
  <c r="K519" i="3"/>
  <c r="F30" i="5"/>
  <c r="K30" i="5" s="1"/>
  <c r="F62" i="3"/>
  <c r="F31" i="5" s="1"/>
  <c r="K31" i="5" s="1"/>
  <c r="F43" i="5"/>
  <c r="K43" i="5" s="1"/>
  <c r="F44" i="5"/>
  <c r="K44" i="5" s="1"/>
  <c r="F400" i="3"/>
  <c r="F123" i="5" s="1"/>
  <c r="F178" i="5"/>
  <c r="K178" i="5" s="1"/>
  <c r="K466" i="3"/>
  <c r="K469" i="3"/>
  <c r="K485" i="3"/>
  <c r="K491" i="3"/>
  <c r="K524" i="3"/>
  <c r="K529" i="3"/>
  <c r="K532" i="3"/>
  <c r="K554" i="3"/>
  <c r="K579" i="3"/>
  <c r="K509" i="3"/>
  <c r="H49" i="5"/>
  <c r="F83" i="1"/>
  <c r="H434" i="3"/>
  <c r="H185" i="5"/>
  <c r="H433" i="3"/>
  <c r="H586" i="3" s="1"/>
  <c r="H435" i="3" s="1"/>
  <c r="I433" i="3"/>
  <c r="I586" i="3"/>
  <c r="I435" i="3" s="1"/>
  <c r="F131" i="5"/>
  <c r="K131" i="5" s="1"/>
  <c r="F417" i="3"/>
  <c r="F132" i="5" s="1"/>
  <c r="H66" i="1"/>
  <c r="F69" i="1"/>
  <c r="F66" i="1" s="1"/>
  <c r="F55" i="1"/>
  <c r="F26" i="1"/>
  <c r="J25" i="1"/>
  <c r="J22" i="1" s="1"/>
  <c r="E433" i="3"/>
  <c r="E586" i="3" s="1"/>
  <c r="E435" i="3" s="1"/>
  <c r="H84" i="1"/>
  <c r="K38" i="5"/>
  <c r="E85" i="1"/>
  <c r="E84" i="1" s="1"/>
  <c r="K180" i="5"/>
  <c r="E172" i="5"/>
  <c r="I22" i="1"/>
  <c r="K62" i="3"/>
  <c r="G76" i="5"/>
  <c r="G83" i="5"/>
  <c r="B59" i="5"/>
  <c r="H71" i="5"/>
  <c r="H42" i="1"/>
  <c r="F42" i="1" s="1"/>
  <c r="K208" i="3"/>
  <c r="K204" i="3"/>
  <c r="K200" i="3"/>
  <c r="G69" i="5"/>
  <c r="K197" i="3"/>
  <c r="E86" i="5"/>
  <c r="K86" i="5" s="1"/>
  <c r="K262" i="3"/>
  <c r="E77" i="5"/>
  <c r="K77" i="5" s="1"/>
  <c r="E44" i="1"/>
  <c r="E38" i="1" s="1"/>
  <c r="F33" i="1"/>
  <c r="G84" i="5"/>
  <c r="G47" i="1"/>
  <c r="K222" i="3"/>
  <c r="K261" i="3"/>
  <c r="E85" i="5"/>
  <c r="K85" i="5" s="1"/>
  <c r="K400" i="3"/>
  <c r="F23" i="1"/>
  <c r="R187" i="4"/>
  <c r="R144" i="4"/>
  <c r="R179" i="4"/>
  <c r="R178" i="4"/>
  <c r="R154" i="4"/>
  <c r="K285" i="3"/>
  <c r="I48" i="1"/>
  <c r="I47" i="1"/>
  <c r="J41" i="1"/>
  <c r="F41" i="1" s="1"/>
  <c r="K78" i="5"/>
  <c r="J93" i="5"/>
  <c r="J49" i="1"/>
  <c r="K393" i="3"/>
  <c r="F120" i="5"/>
  <c r="K120" i="5" s="1"/>
  <c r="H30" i="1"/>
  <c r="H25" i="1" s="1"/>
  <c r="H37" i="1"/>
  <c r="F37" i="1"/>
  <c r="H22" i="1"/>
  <c r="F47" i="1"/>
  <c r="F52" i="1" l="1"/>
  <c r="G38" i="1"/>
  <c r="E64" i="1"/>
  <c r="K115" i="5"/>
  <c r="K172" i="5"/>
  <c r="H148" i="5"/>
  <c r="K118" i="5"/>
  <c r="K45" i="5"/>
  <c r="K122" i="5"/>
  <c r="K119" i="5"/>
  <c r="K48" i="5"/>
  <c r="K121" i="5"/>
  <c r="I148" i="5"/>
  <c r="E25" i="1"/>
  <c r="E22" i="1" s="1"/>
  <c r="E62" i="1" s="1"/>
  <c r="E148" i="5"/>
  <c r="F45" i="1"/>
  <c r="F43" i="1"/>
  <c r="F75" i="1"/>
  <c r="F30" i="1"/>
  <c r="F25" i="1" s="1"/>
  <c r="F22" i="1" s="1"/>
  <c r="F407" i="3"/>
  <c r="F124" i="5" s="1"/>
  <c r="K123" i="5"/>
  <c r="K397" i="3"/>
  <c r="K376" i="3"/>
  <c r="K170" i="5"/>
  <c r="F87" i="1"/>
  <c r="F60" i="1"/>
  <c r="H54" i="1"/>
  <c r="I84" i="1"/>
  <c r="R181" i="4"/>
  <c r="R185" i="4"/>
  <c r="R155" i="4"/>
  <c r="R152" i="4"/>
  <c r="R146" i="4"/>
  <c r="R147" i="4"/>
  <c r="R151" i="4"/>
  <c r="R145" i="4"/>
  <c r="F39" i="1"/>
  <c r="F40" i="1"/>
  <c r="F57" i="1"/>
  <c r="G433" i="3"/>
  <c r="G586" i="3" s="1"/>
  <c r="G435" i="3" s="1"/>
  <c r="F86" i="1"/>
  <c r="K75" i="5"/>
  <c r="L64" i="1"/>
  <c r="L63" i="1" s="1"/>
  <c r="K69" i="5"/>
  <c r="M64" i="1"/>
  <c r="M63" i="1" s="1"/>
  <c r="K64" i="1"/>
  <c r="K63" i="1" s="1"/>
  <c r="G148" i="5"/>
  <c r="F164" i="3"/>
  <c r="F585" i="3"/>
  <c r="K574" i="3"/>
  <c r="G185" i="5"/>
  <c r="H62" i="1"/>
  <c r="G62" i="1"/>
  <c r="F56" i="1"/>
  <c r="F54" i="1" s="1"/>
  <c r="I54" i="1"/>
  <c r="F49" i="1"/>
  <c r="F84" i="1"/>
  <c r="F64" i="1" s="1"/>
  <c r="I64" i="1"/>
  <c r="I38" i="1"/>
  <c r="I62" i="1" s="1"/>
  <c r="F48" i="1"/>
  <c r="F38" i="1" s="1"/>
  <c r="F62" i="1" s="1"/>
  <c r="H38" i="1"/>
  <c r="J38" i="1"/>
  <c r="J62" i="1" s="1"/>
  <c r="B194" i="5"/>
  <c r="B157" i="5"/>
  <c r="H64" i="1"/>
  <c r="E63" i="1" l="1"/>
  <c r="E103" i="1"/>
  <c r="F433" i="3"/>
  <c r="F586" i="3" s="1"/>
  <c r="F49" i="5"/>
  <c r="F148" i="5" s="1"/>
  <c r="F434" i="3"/>
  <c r="F185" i="5"/>
  <c r="F103" i="1"/>
  <c r="F63" i="1"/>
  <c r="H103" i="1"/>
  <c r="H63" i="1"/>
  <c r="I63" i="1"/>
  <c r="I103" i="1"/>
  <c r="G103" i="1"/>
  <c r="G63" i="1"/>
  <c r="J103" i="1"/>
  <c r="J63" i="1"/>
  <c r="F435" i="3" l="1"/>
  <c r="D435" i="3" s="1"/>
  <c r="D586" i="3"/>
  <c r="B63" i="1"/>
  <c r="B103" i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<sst xmlns="http://schemas.openxmlformats.org/spreadsheetml/2006/main" count="2943" uniqueCount="1932">
  <si>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</si>
  <si>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</si>
  <si>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</si>
  <si>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</si>
  <si>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</si>
  <si>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</si>
  <si>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</si>
  <si>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</si>
  <si>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</si>
  <si>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</si>
  <si>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</si>
  <si>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</si>
  <si>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</si>
  <si>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</si>
  <si>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</si>
  <si>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</si>
  <si>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</si>
  <si>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</si>
  <si>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</si>
  <si>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</si>
  <si>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</si>
  <si>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</si>
  <si>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</si>
  <si>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</si>
  <si>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</si>
  <si>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</si>
  <si>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</si>
  <si>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</si>
  <si>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</si>
  <si>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</si>
  <si>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</si>
  <si>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</si>
  <si>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</si>
  <si>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</si>
  <si>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</si>
  <si>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</si>
  <si>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</si>
  <si>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</si>
  <si>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</si>
  <si>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</si>
  <si>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</si>
  <si>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</si>
  <si>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</si>
  <si>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</si>
  <si>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</si>
  <si>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</si>
  <si>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</si>
  <si>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</si>
  <si>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</si>
  <si>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</si>
  <si>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</si>
  <si>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</si>
  <si>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</si>
  <si>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</si>
  <si>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</si>
  <si>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</si>
  <si>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</si>
  <si>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</si>
  <si>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</si>
  <si>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</si>
  <si>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</si>
  <si>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</si>
  <si>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</si>
  <si>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</si>
  <si>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</si>
  <si>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</si>
  <si>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</si>
  <si>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</si>
  <si>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</si>
  <si>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</si>
  <si>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</si>
  <si>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</si>
  <si>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</si>
  <si>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</si>
  <si>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</si>
  <si>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</si>
  <si>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</si>
  <si>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</si>
  <si>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</si>
  <si>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</si>
  <si>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</si>
  <si>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</si>
  <si>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</si>
  <si>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</si>
  <si>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</si>
  <si>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</si>
  <si>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</si>
  <si>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</si>
  <si>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</si>
  <si>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</si>
  <si>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</si>
  <si>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</si>
  <si>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</si>
  <si>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</si>
  <si>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</si>
  <si>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</si>
  <si>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</si>
  <si>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</si>
  <si>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</si>
  <si>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</si>
  <si>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</si>
  <si>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</si>
  <si>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</si>
  <si>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</si>
  <si>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</si>
  <si>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</si>
  <si>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</si>
  <si>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</si>
  <si>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</si>
  <si>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</si>
  <si>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</si>
  <si>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</si>
  <si>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</si>
  <si>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</si>
  <si>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</si>
  <si>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</si>
  <si>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</si>
  <si>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</si>
  <si>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</si>
  <si>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</si>
  <si>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</si>
  <si>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</si>
  <si>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</si>
  <si>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</si>
  <si>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</si>
  <si>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</si>
  <si>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</si>
  <si>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</si>
  <si>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</si>
  <si>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</si>
  <si>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</si>
  <si>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</si>
  <si>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</si>
  <si>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</si>
  <si>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</si>
  <si>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</si>
  <si>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</si>
  <si>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</si>
  <si>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</si>
  <si>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</si>
  <si>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</si>
  <si>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</si>
  <si>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</si>
  <si>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</si>
  <si>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</si>
  <si>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</si>
  <si>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</si>
  <si>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</si>
  <si>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</si>
  <si>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</si>
  <si>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</si>
  <si>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</si>
  <si>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</si>
  <si>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</si>
  <si>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</si>
  <si>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</si>
  <si>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</si>
  <si>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</si>
  <si>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</si>
  <si>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</si>
  <si>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</si>
  <si>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</si>
  <si>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</si>
  <si>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</si>
  <si>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</si>
  <si>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</si>
  <si>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</si>
  <si>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</si>
  <si>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</si>
  <si>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</si>
  <si>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</si>
  <si>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</si>
  <si>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</si>
  <si>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</si>
  <si>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</si>
  <si>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</si>
  <si>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</si>
  <si>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</si>
  <si>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</si>
  <si>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</si>
  <si>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</si>
  <si>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</si>
  <si>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</si>
  <si>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</si>
  <si>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</si>
  <si>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</si>
  <si>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</si>
  <si>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</si>
  <si>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</si>
  <si>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</si>
  <si>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</si>
  <si>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</si>
  <si>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</si>
  <si>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</si>
  <si>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</si>
  <si>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</si>
  <si>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</si>
  <si>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</si>
  <si>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</si>
  <si>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</si>
  <si>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</si>
  <si>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</si>
  <si>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</si>
  <si>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</si>
  <si>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</si>
  <si>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</si>
  <si>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</si>
  <si>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</si>
  <si>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</si>
  <si>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</si>
  <si>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</si>
  <si>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</si>
  <si>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</si>
  <si>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</si>
  <si>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</si>
  <si>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</si>
  <si>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</si>
  <si>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</si>
  <si>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</si>
  <si>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</si>
  <si>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</si>
  <si>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</si>
  <si>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</si>
  <si>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</si>
  <si>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</si>
  <si>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</si>
  <si>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</si>
  <si>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</si>
  <si>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</si>
  <si>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</si>
  <si>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</si>
  <si>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</si>
  <si>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</si>
  <si>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</si>
  <si>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</si>
  <si>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</si>
  <si>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</si>
  <si>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</si>
  <si>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</si>
  <si>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</si>
  <si>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</si>
  <si>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</si>
  <si>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</si>
  <si>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</si>
  <si>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</si>
  <si>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</si>
  <si>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</si>
  <si>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</si>
  <si>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</si>
  <si>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</si>
  <si>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</si>
  <si>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</si>
  <si>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</si>
  <si>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</si>
  <si>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</si>
  <si>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</si>
  <si>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</si>
  <si>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</si>
  <si>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</si>
  <si>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</si>
  <si>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</si>
  <si>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</si>
  <si>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</si>
  <si>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</si>
  <si>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</si>
  <si>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</si>
  <si>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</si>
  <si>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</si>
  <si>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</si>
  <si>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</si>
  <si>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</si>
  <si>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</si>
  <si>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</si>
  <si>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</si>
  <si>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</si>
  <si>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</si>
  <si>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</si>
  <si>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</si>
  <si>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</si>
  <si>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</si>
  <si>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</si>
  <si>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</si>
  <si>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</si>
  <si>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</si>
  <si>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</si>
  <si>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</si>
  <si>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</si>
  <si>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</si>
  <si>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</si>
  <si>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</si>
  <si>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</si>
  <si>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</si>
  <si>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</si>
  <si>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</si>
  <si>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</si>
  <si>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</si>
  <si>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</si>
  <si>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</si>
  <si>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</si>
  <si>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</si>
  <si>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</si>
  <si>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</si>
  <si>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</si>
  <si>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</si>
  <si>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</si>
  <si>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</si>
  <si>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</si>
  <si>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</si>
  <si>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</si>
  <si>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</si>
  <si>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</si>
  <si>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</si>
  <si>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</si>
  <si>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</si>
  <si>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</si>
  <si>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</si>
  <si>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</si>
  <si>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</si>
  <si>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</si>
  <si>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</si>
  <si>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</si>
  <si>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</si>
  <si>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</si>
  <si>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</si>
  <si>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</si>
  <si>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</si>
  <si>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</si>
  <si>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</si>
  <si>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</si>
  <si>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</si>
  <si>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</si>
  <si>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</si>
  <si>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</si>
  <si>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</si>
  <si>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</si>
  <si>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</si>
  <si>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</si>
  <si>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</si>
  <si>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</si>
  <si>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</si>
  <si>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</si>
  <si>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</si>
  <si>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</si>
  <si>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</si>
  <si>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</si>
  <si>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</si>
  <si>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</si>
  <si>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</si>
  <si>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</si>
  <si>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</si>
  <si>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</si>
  <si>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</si>
  <si>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</si>
  <si>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</si>
  <si>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</si>
  <si>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</si>
  <si>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</si>
  <si>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</si>
  <si>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</si>
  <si>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</si>
  <si>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</si>
  <si>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</si>
  <si>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</si>
  <si>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</si>
  <si>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</si>
  <si>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</si>
  <si>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</si>
  <si>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</si>
  <si>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</si>
  <si>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</si>
  <si>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</si>
  <si>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</si>
  <si>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</si>
  <si>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</si>
  <si>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</si>
  <si>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</si>
  <si>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</si>
  <si>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</si>
  <si>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</si>
  <si>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</si>
  <si>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</si>
  <si>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</si>
  <si>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</si>
  <si>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</si>
  <si>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</si>
  <si>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</si>
  <si>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</si>
  <si>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</si>
  <si>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</si>
  <si>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</si>
  <si>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</si>
  <si>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</si>
  <si>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</si>
  <si>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print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</si>
  <si>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</si>
  <si>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</si>
  <si>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</si>
  <si>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</si>
  <si>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</si>
  <si>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</si>
  <si>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</si>
  <si>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</si>
  <si>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</si>
  <si>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</si>
  <si>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</si>
  <si>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</si>
  <si>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</si>
  <si>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</si>
  <si>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</si>
  <si>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</si>
  <si>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</si>
  <si>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</si>
  <si>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</si>
  <si>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</si>
  <si>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</si>
  <si>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</si>
  <si>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</si>
  <si>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</si>
  <si>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</si>
  <si>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</si>
  <si>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</si>
  <si>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</si>
  <si>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</si>
  <si>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</si>
  <si>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</si>
  <si>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</si>
  <si>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</si>
  <si>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</si>
  <si>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</si>
  <si>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</si>
  <si>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</si>
  <si>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</si>
  <si>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</si>
  <si>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</si>
  <si>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</si>
  <si>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</si>
  <si>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</si>
  <si>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</si>
  <si>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</si>
  <si>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</si>
  <si>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</si>
  <si>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</si>
  <si>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</si>
  <si>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</si>
  <si>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</si>
  <si>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</si>
  <si>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</si>
  <si>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</si>
  <si>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</si>
  <si>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</si>
  <si>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</si>
  <si>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</si>
  <si>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</si>
  <si>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</si>
  <si>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</si>
  <si>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</si>
  <si>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</si>
  <si>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</si>
  <si>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</si>
  <si>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</si>
  <si>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</si>
  <si>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</si>
  <si>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</si>
  <si>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</si>
  <si>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</si>
  <si>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</si>
  <si>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</si>
  <si>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</si>
  <si>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</si>
  <si>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</si>
  <si>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</si>
  <si>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</si>
  <si>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</si>
  <si>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</si>
  <si>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</si>
  <si>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</si>
  <si>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</si>
  <si>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</si>
  <si>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</si>
  <si>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</si>
  <si>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</si>
  <si>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</si>
  <si>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</si>
  <si>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</si>
  <si>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</si>
  <si>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</si>
  <si>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</si>
  <si>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</si>
  <si>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</si>
  <si>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</si>
  <si>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</si>
  <si>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</si>
  <si>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</si>
  <si>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</si>
  <si>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</si>
  <si>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</si>
  <si>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</si>
  <si>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</si>
  <si>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</si>
  <si>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</si>
  <si>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</si>
  <si>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</si>
  <si>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</si>
  <si>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</si>
  <si>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</si>
  <si>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</si>
  <si>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</si>
  <si>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</si>
  <si>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</si>
  <si>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</si>
  <si>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</si>
  <si>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</si>
  <si>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</si>
  <si>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</si>
  <si>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</si>
  <si>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</si>
  <si>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</si>
  <si>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</si>
  <si>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</si>
  <si>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</si>
  <si>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</si>
  <si>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</si>
  <si>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</si>
  <si>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</si>
  <si>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</si>
  <si>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</si>
  <si>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</si>
  <si>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</si>
  <si>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</si>
  <si>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</si>
  <si>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</si>
  <si>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</si>
  <si>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</si>
  <si>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</si>
  <si>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</si>
  <si>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</si>
  <si>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</si>
  <si>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</si>
  <si>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</si>
  <si>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</si>
  <si>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</si>
  <si>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</si>
  <si>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</si>
  <si>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</si>
  <si>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</si>
  <si>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</si>
  <si>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</si>
  <si>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</si>
  <si>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</si>
  <si>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</si>
  <si>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</si>
  <si>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</si>
  <si>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</si>
  <si>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</si>
  <si>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</si>
  <si>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</si>
  <si>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</si>
  <si>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</si>
  <si>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</si>
  <si>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</si>
  <si>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</si>
  <si>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</si>
  <si>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</si>
  <si>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</si>
  <si>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</si>
  <si>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</si>
  <si>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</si>
  <si>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</si>
  <si>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</si>
  <si>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</si>
  <si>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</si>
  <si>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</si>
  <si>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</si>
  <si>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</si>
  <si>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</si>
  <si>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</si>
  <si>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</si>
  <si>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</si>
  <si>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</si>
  <si>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</si>
  <si>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</si>
  <si>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</si>
  <si>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</si>
  <si>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</si>
  <si>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</si>
  <si>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</si>
  <si>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</si>
  <si>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</si>
  <si>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</si>
  <si>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</si>
  <si>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</si>
  <si>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</si>
  <si>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</si>
  <si>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</si>
  <si>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</si>
  <si>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</si>
  <si>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</si>
  <si>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</si>
  <si>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</si>
  <si>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</si>
  <si>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</si>
  <si>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</si>
  <si>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</si>
  <si>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</si>
  <si>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</si>
  <si>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</si>
  <si>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</si>
  <si>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</si>
  <si>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</si>
  <si>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</si>
  <si>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</si>
  <si>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</si>
  <si>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</si>
  <si>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</si>
  <si>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</si>
  <si>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</si>
  <si>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</si>
  <si>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</si>
  <si>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</si>
  <si>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</si>
  <si>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</si>
  <si>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</si>
  <si>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</si>
  <si>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</si>
  <si>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</si>
  <si>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</si>
  <si>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</si>
  <si>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</si>
  <si>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</si>
  <si>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</si>
  <si>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</si>
  <si>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</si>
  <si>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</si>
  <si>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</si>
  <si>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</si>
  <si>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</si>
  <si>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</si>
  <si>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</si>
  <si>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</si>
  <si>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</si>
  <si>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</si>
  <si>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</si>
  <si>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</si>
  <si>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</si>
  <si>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</si>
  <si>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</si>
  <si>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</si>
  <si>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</si>
  <si>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</si>
  <si>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</si>
  <si>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</si>
  <si>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</si>
  <si>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</si>
  <si>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</si>
  <si>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</si>
  <si>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</si>
  <si>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</si>
  <si>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</si>
  <si>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</si>
  <si>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</si>
  <si>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</si>
  <si>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</si>
  <si>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</si>
  <si>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</si>
  <si>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</si>
  <si>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</si>
  <si>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</si>
  <si>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</si>
  <si>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</si>
  <si>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</si>
  <si>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</si>
  <si>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</si>
  <si>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</si>
  <si>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</si>
  <si>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</si>
  <si>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</si>
  <si>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</si>
  <si>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</si>
  <si>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</si>
  <si>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</si>
  <si>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</si>
  <si>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</si>
  <si>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</si>
  <si>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</si>
  <si>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</si>
  <si>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</si>
  <si>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</si>
  <si>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</si>
  <si>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</si>
  <si>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</si>
  <si>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</si>
  <si>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</si>
  <si>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</si>
  <si>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</si>
  <si>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</si>
  <si>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</si>
  <si>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</si>
  <si>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</si>
  <si>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</si>
  <si>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</si>
  <si>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</si>
  <si>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</si>
  <si>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</si>
  <si>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</si>
  <si>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</si>
  <si>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</si>
  <si>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</si>
  <si>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</si>
  <si>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</si>
  <si>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</si>
  <si>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</si>
  <si>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</si>
  <si>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</si>
  <si>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</si>
  <si>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</si>
  <si>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</si>
  <si>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</si>
  <si>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</si>
  <si>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</si>
  <si>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</si>
  <si>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</si>
  <si>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</si>
  <si>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</si>
  <si>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</si>
  <si>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</si>
  <si>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</si>
  <si>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</si>
  <si>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</si>
  <si>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</si>
  <si>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</si>
  <si>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</si>
  <si>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</si>
  <si>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</si>
  <si>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</si>
  <si>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</si>
  <si>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</si>
  <si>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</si>
  <si>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</si>
  <si>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</si>
  <si>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</si>
  <si>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</si>
  <si>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</si>
  <si>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</si>
  <si>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</si>
  <si>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</si>
  <si>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</si>
  <si>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</si>
  <si>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</si>
  <si>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</si>
  <si>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</si>
  <si>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</si>
  <si>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</si>
  <si>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</si>
  <si>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</si>
  <si>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</si>
  <si>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</si>
  <si>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</si>
  <si>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</si>
  <si>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</si>
  <si>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</si>
  <si>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</si>
  <si>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</si>
  <si>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</si>
  <si>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</si>
  <si>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</si>
  <si>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</si>
  <si>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</si>
  <si>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</si>
  <si>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</si>
  <si>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</si>
  <si>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</si>
  <si>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</si>
  <si>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</si>
  <si>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</si>
  <si>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</si>
  <si>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</si>
  <si>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</si>
  <si>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</si>
  <si>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</si>
  <si>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</si>
  <si>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</si>
  <si>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</si>
  <si>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</si>
  <si>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</si>
  <si>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</si>
  <si>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</si>
  <si>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</si>
  <si>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</si>
  <si>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</si>
  <si>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</si>
  <si>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</si>
  <si>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</si>
  <si>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</si>
  <si>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</si>
  <si>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</si>
  <si>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</si>
  <si>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</si>
  <si>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</si>
  <si>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</si>
  <si>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</si>
  <si>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</si>
  <si>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</si>
  <si>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</si>
  <si>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</si>
  <si>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</si>
  <si>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</si>
  <si>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</si>
  <si>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</si>
  <si>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</si>
  <si>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</si>
  <si>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</si>
  <si>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</si>
  <si>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</si>
  <si>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</si>
  <si>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</si>
  <si>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</si>
  <si>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</si>
  <si>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</si>
  <si>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</si>
  <si>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</si>
  <si>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</si>
  <si>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</si>
  <si>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</si>
  <si>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</si>
  <si>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</si>
  <si>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</si>
  <si>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</si>
  <si>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</si>
  <si>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</si>
  <si>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</si>
  <si>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</si>
  <si>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</si>
  <si>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</si>
  <si>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</si>
  <si>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</si>
  <si>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</si>
  <si>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</si>
  <si>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</si>
  <si>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</si>
  <si>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</si>
  <si>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</si>
  <si>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</si>
  <si>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</si>
  <si>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</si>
  <si>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</si>
  <si>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</si>
  <si>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</si>
  <si>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</si>
  <si>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</si>
  <si>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</si>
  <si>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</si>
  <si>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</si>
  <si>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</si>
  <si>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</si>
  <si>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</si>
  <si>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</si>
  <si>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</si>
  <si>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</si>
  <si>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</si>
  <si>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</si>
  <si>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</si>
  <si>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</si>
  <si>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</si>
  <si>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</si>
  <si>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</si>
  <si>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</si>
  <si>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</si>
  <si>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</si>
  <si>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</si>
  <si>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</si>
  <si>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</si>
  <si>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</si>
  <si>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</si>
  <si>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</si>
  <si>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</si>
  <si>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</si>
  <si>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</si>
  <si>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</si>
  <si>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</si>
  <si>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</si>
  <si>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</si>
  <si>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</si>
  <si>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</si>
  <si>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</si>
  <si>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</si>
  <si>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</si>
  <si>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</si>
  <si>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</si>
  <si>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</si>
  <si>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</si>
  <si>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</si>
  <si>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</si>
  <si>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</si>
  <si>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</si>
  <si>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</si>
  <si>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</si>
  <si>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</si>
  <si>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</si>
  <si>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</si>
  <si>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</si>
  <si>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</si>
  <si>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</si>
  <si>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</si>
  <si>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</si>
  <si>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</si>
  <si>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</si>
  <si>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</si>
  <si>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</si>
  <si>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</si>
  <si>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</si>
  <si>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</si>
  <si>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</si>
  <si>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</si>
  <si>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</si>
  <si>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</si>
  <si>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</si>
  <si>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</si>
  <si>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</si>
  <si>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</si>
  <si>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</si>
  <si>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</si>
  <si>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</si>
  <si>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</si>
  <si>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</si>
  <si>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</si>
  <si>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</si>
  <si>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</si>
  <si>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</si>
  <si>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</si>
  <si>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</si>
  <si>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</si>
  <si>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</si>
  <si>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</si>
  <si>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</si>
  <si>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</si>
  <si>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</si>
  <si>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</si>
  <si>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</si>
  <si>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</si>
  <si>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</si>
  <si>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</si>
  <si>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</si>
  <si>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</si>
  <si>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</si>
  <si>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</si>
  <si>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</si>
  <si>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</si>
  <si>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</si>
  <si>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</si>
  <si>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</si>
  <si>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</si>
  <si>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</si>
  <si>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</si>
  <si>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</si>
  <si>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</si>
  <si>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</si>
  <si>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</si>
  <si>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</si>
  <si>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</si>
  <si>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</si>
  <si>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</si>
  <si>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</si>
  <si>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</si>
  <si>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</si>
  <si>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</si>
  <si>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</si>
  <si>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</si>
  <si>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</si>
  <si>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</si>
  <si>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</si>
  <si>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</si>
  <si>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</si>
  <si>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</si>
  <si>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</si>
  <si>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</si>
  <si>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</si>
  <si>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</si>
  <si>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</si>
  <si>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</si>
  <si>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</si>
  <si>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</si>
  <si>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</si>
  <si>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</si>
  <si>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</si>
  <si>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</si>
  <si>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</si>
  <si>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</si>
  <si>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</si>
  <si>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</si>
  <si>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</si>
  <si>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</si>
  <si>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</si>
  <si>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</si>
  <si>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</si>
  <si>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</si>
  <si>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</si>
  <si>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</si>
  <si>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</si>
  <si>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</si>
  <si>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</si>
  <si>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</si>
  <si>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</si>
  <si>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</si>
  <si>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</si>
  <si>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</si>
  <si>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</si>
  <si>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</si>
  <si>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</si>
  <si>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</si>
  <si>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</si>
  <si>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</si>
  <si>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</si>
  <si>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</si>
  <si>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</si>
  <si>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</si>
  <si>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</si>
  <si>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</si>
  <si>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</si>
  <si>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</si>
  <si>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</si>
  <si>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</si>
  <si>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</si>
  <si>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</si>
  <si>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</si>
  <si>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</si>
  <si>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</si>
  <si>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</si>
  <si>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</si>
  <si>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</si>
  <si>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</si>
  <si>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</si>
  <si>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</si>
  <si>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</si>
  <si>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</si>
  <si>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</si>
  <si>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</si>
  <si>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</si>
  <si>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</si>
  <si>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</si>
  <si>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</si>
  <si>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</si>
  <si>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</si>
  <si>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</si>
  <si>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</si>
  <si>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</si>
  <si>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</si>
  <si>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</si>
  <si>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</si>
  <si>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</si>
  <si>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</si>
  <si>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</si>
  <si>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</si>
  <si>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</si>
  <si>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</si>
  <si>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</si>
  <si>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</si>
  <si>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</si>
  <si>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</si>
  <si>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</si>
  <si>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</si>
  <si>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</si>
  <si>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</si>
  <si>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</si>
  <si>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</si>
  <si>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</si>
  <si>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</si>
  <si>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</si>
  <si>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</si>
  <si>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</si>
  <si>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</si>
  <si>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</si>
  <si>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</si>
  <si>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</si>
  <si>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</si>
  <si>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</si>
  <si>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</si>
  <si>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</si>
  <si>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</si>
  <si>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</si>
  <si>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</si>
  <si>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</si>
  <si>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</si>
  <si>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</si>
  <si>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</si>
  <si>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</si>
  <si>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</si>
  <si>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</si>
  <si>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</si>
  <si>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</si>
  <si>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</si>
  <si>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</si>
  <si>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</si>
  <si>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</si>
  <si>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</si>
  <si>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</si>
  <si>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</si>
  <si>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</si>
  <si>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</si>
  <si>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</si>
  <si>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</si>
  <si>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</si>
  <si>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</si>
  <si>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</si>
  <si>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</si>
  <si>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</si>
  <si>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</si>
  <si>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</si>
  <si>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</si>
  <si>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</si>
  <si>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</si>
  <si>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</si>
  <si>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</si>
  <si>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</si>
  <si>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</si>
  <si>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</si>
  <si>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</si>
  <si>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</si>
  <si>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</si>
  <si>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</si>
  <si>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</si>
  <si>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</si>
  <si>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</si>
  <si>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</si>
  <si>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</si>
  <si>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</si>
  <si>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</si>
  <si>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</si>
  <si>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</si>
  <si>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</si>
  <si>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</si>
  <si>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</si>
  <si>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</si>
  <si>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</si>
  <si>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</si>
  <si>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</si>
  <si>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</si>
  <si>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</si>
  <si>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</si>
  <si>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</si>
  <si>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</si>
  <si>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</si>
  <si>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</si>
  <si>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</si>
  <si>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</si>
  <si>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</si>
  <si>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</si>
  <si>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</si>
  <si>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</si>
  <si>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</si>
  <si>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</si>
  <si>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</si>
  <si>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</si>
  <si>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</si>
  <si>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</si>
  <si>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</si>
  <si>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</si>
  <si>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</si>
  <si>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</si>
  <si>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</si>
  <si>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</si>
  <si>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</si>
  <si>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</si>
  <si>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</si>
  <si>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</si>
  <si>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</si>
  <si>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</si>
  <si>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</si>
  <si>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</si>
  <si>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</si>
  <si>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</si>
  <si>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</si>
  <si>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</si>
  <si>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</si>
  <si>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</si>
  <si>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</si>
  <si>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</si>
  <si>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</si>
  <si>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</si>
  <si>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</si>
  <si>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</si>
  <si>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</si>
  <si>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</si>
  <si>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</si>
  <si>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</si>
  <si>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</si>
  <si>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</si>
  <si>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</si>
  <si>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</si>
  <si>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</si>
  <si>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</si>
  <si>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</si>
  <si>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</si>
  <si>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</si>
  <si>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</si>
  <si>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</si>
  <si>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</si>
  <si>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</si>
  <si>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</si>
  <si>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</si>
  <si>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</si>
  <si>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</si>
  <si>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</si>
  <si>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</si>
  <si>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</si>
  <si>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</si>
  <si>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</si>
  <si>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</si>
  <si>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</si>
  <si>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</si>
  <si>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</si>
  <si>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</si>
  <si>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</si>
  <si>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</si>
  <si>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</si>
  <si>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</si>
  <si>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</si>
  <si>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</si>
  <si>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</si>
  <si>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</si>
  <si>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</si>
  <si>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</si>
  <si>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</si>
  <si>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</si>
  <si>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</si>
  <si>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</si>
  <si>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</si>
  <si>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</si>
  <si>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</si>
  <si>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</si>
  <si>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</si>
  <si>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</si>
  <si>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</si>
  <si>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</si>
  <si>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</si>
  <si>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</si>
  <si>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</si>
  <si>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</si>
  <si>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</si>
  <si>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</si>
  <si>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</si>
  <si>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</si>
  <si>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</si>
  <si>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</si>
  <si>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</si>
  <si>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</si>
  <si>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</si>
  <si>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</si>
  <si>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</si>
  <si>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</si>
  <si>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</si>
  <si>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</si>
  <si>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</si>
  <si>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</si>
  <si>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</si>
  <si>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</si>
  <si>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</si>
  <si>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</si>
  <si>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</si>
  <si>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</si>
  <si>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</si>
  <si>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</si>
  <si>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</si>
  <si>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</si>
  <si>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</si>
  <si>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</si>
  <si>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</si>
  <si>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</si>
  <si>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</si>
  <si>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</si>
  <si>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</si>
  <si>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</si>
  <si>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</si>
  <si>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</si>
  <si>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</si>
  <si>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</si>
  <si>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</si>
  <si>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</si>
  <si>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</si>
  <si>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</si>
  <si>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</si>
  <si>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</si>
  <si>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</si>
  <si>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</si>
  <si>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</si>
  <si>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</si>
  <si>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</si>
  <si>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</si>
  <si>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</si>
  <si>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</si>
  <si>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</si>
  <si>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</si>
  <si>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</si>
  <si>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</si>
  <si>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</si>
  <si>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</si>
  <si>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</si>
  <si>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</si>
  <si>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</si>
  <si>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</si>
  <si>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</si>
  <si>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</si>
  <si>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</si>
  <si>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</si>
  <si>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</si>
  <si>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</si>
  <si>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</si>
  <si>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</si>
  <si>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</si>
  <si>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</si>
  <si>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</si>
  <si>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</si>
  <si>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</si>
  <si>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</si>
  <si>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</si>
  <si>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</si>
  <si>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</si>
  <si>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</si>
  <si>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</si>
  <si>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</si>
  <si>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</si>
  <si>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</si>
  <si>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</si>
  <si>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</si>
  <si>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</si>
  <si>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</si>
  <si>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</si>
  <si>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</si>
  <si>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</si>
  <si>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</si>
  <si>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</si>
  <si>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</si>
  <si>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</si>
  <si>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</si>
  <si>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</si>
  <si>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</si>
  <si>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</si>
  <si>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</si>
  <si>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</si>
  <si>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</si>
  <si>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</si>
  <si>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</si>
  <si>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</si>
  <si>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</si>
  <si>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</si>
  <si>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</si>
  <si>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</si>
  <si>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</si>
  <si>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</si>
  <si>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</si>
  <si>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</si>
  <si>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</si>
  <si>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</si>
  <si>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</si>
  <si>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</si>
  <si>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</si>
  <si>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</si>
  <si>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</si>
  <si>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</si>
  <si>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</si>
  <si>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</si>
  <si>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</si>
  <si>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</si>
  <si>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</si>
  <si>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</si>
  <si>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</si>
  <si>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</si>
  <si>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</si>
  <si>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</si>
  <si>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</si>
  <si>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</si>
  <si>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</si>
  <si>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</si>
  <si>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</si>
  <si>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</si>
  <si>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</si>
  <si>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</si>
  <si>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</si>
  <si>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</si>
  <si>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</si>
  <si>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</si>
  <si>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</si>
  <si>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</si>
  <si>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</si>
  <si>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</si>
  <si>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</si>
  <si>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</si>
  <si>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</si>
  <si>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</si>
  <si>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</si>
  <si>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</si>
  <si>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</si>
  <si>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</si>
  <si>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</si>
  <si>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</si>
  <si>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</si>
  <si>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</si>
  <si>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</si>
  <si>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</si>
  <si>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</si>
  <si>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</si>
  <si>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</si>
  <si>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</si>
  <si>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</si>
  <si>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</si>
  <si>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</si>
  <si>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</si>
  <si>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</si>
  <si>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</si>
  <si>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</si>
  <si>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</si>
  <si>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</si>
  <si>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</si>
  <si>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</si>
  <si>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</si>
  <si>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</si>
  <si>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</si>
  <si>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</si>
  <si>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</si>
  <si>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</si>
  <si>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</si>
  <si>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</si>
  <si>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</si>
  <si>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</si>
  <si>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</si>
  <si>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</si>
  <si>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</si>
  <si>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</si>
  <si>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</si>
  <si>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</si>
  <si>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</si>
  <si>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</si>
  <si>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</si>
  <si>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</si>
  <si>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</si>
  <si>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</si>
  <si>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</si>
  <si>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</si>
  <si>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</si>
  <si>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</si>
  <si>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</si>
  <si>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</si>
  <si>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</si>
  <si>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</si>
  <si>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</si>
  <si>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</si>
  <si>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</si>
  <si>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</si>
  <si>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</si>
  <si>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</si>
  <si>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</si>
  <si>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</si>
  <si>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</si>
  <si>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</si>
  <si>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</si>
  <si>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</si>
  <si>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</si>
  <si>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</si>
  <si>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</si>
  <si>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</si>
  <si>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</si>
  <si>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</si>
  <si>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</si>
  <si>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</si>
  <si>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</si>
  <si>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</si>
  <si>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</si>
  <si>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</si>
  <si>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</si>
  <si>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</si>
  <si>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</si>
  <si>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</si>
  <si>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</si>
  <si>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</si>
  <si>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</si>
  <si>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</si>
  <si>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</si>
  <si>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</si>
  <si>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</si>
  <si>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</si>
  <si>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</si>
  <si>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</si>
  <si>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</si>
  <si>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</si>
  <si>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</si>
  <si>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</si>
  <si>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</si>
  <si>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</si>
  <si>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</si>
  <si>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</si>
  <si>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</si>
  <si>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</si>
  <si>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</si>
  <si>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</si>
  <si>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</si>
  <si>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</si>
  <si>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</si>
  <si>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</si>
  <si>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</si>
  <si>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</si>
  <si>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</si>
  <si>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</si>
  <si>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</si>
  <si>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</si>
  <si>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</si>
  <si>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</si>
  <si>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</si>
  <si>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</si>
  <si>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</si>
  <si>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</si>
  <si>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</si>
  <si>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</si>
  <si>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</si>
  <si>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</si>
  <si>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</si>
  <si>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</si>
  <si>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</si>
  <si>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</si>
  <si>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</si>
  <si>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</si>
  <si>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</si>
  <si>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</si>
  <si>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</si>
  <si>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</si>
  <si>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</si>
  <si>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</si>
  <si>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</si>
  <si>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</si>
  <si>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</si>
  <si>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</si>
  <si>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</si>
  <si>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</si>
  <si>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</si>
  <si>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</si>
  <si>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</si>
  <si>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</si>
  <si>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</si>
  <si>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</si>
  <si>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</si>
  <si>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</si>
  <si>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</si>
  <si>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</si>
  <si>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</si>
  <si>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</si>
  <si>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</si>
  <si>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</si>
  <si>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</si>
  <si>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</si>
  <si>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</si>
  <si>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</si>
  <si>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</si>
  <si>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</si>
  <si>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</si>
  <si>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</si>
  <si>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</si>
  <si>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</si>
  <si>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</si>
  <si>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</si>
  <si>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</si>
  <si>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</si>
  <si>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</si>
  <si>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</si>
  <si>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</si>
  <si>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</si>
  <si>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</si>
  <si>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</si>
  <si>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</si>
  <si>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</si>
  <si>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</si>
  <si>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</si>
  <si>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</si>
  <si>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</si>
  <si>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</si>
  <si>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</si>
  <si>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</si>
  <si>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</si>
  <si>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</si>
  <si>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</si>
  <si>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</si>
  <si>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</si>
  <si>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</si>
  <si>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</si>
  <si>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</si>
  <si>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</si>
  <si>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</si>
  <si>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</si>
  <si>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</si>
  <si>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</si>
  <si>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</si>
  <si>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</si>
  <si>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</si>
  <si>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</si>
  <si>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</si>
  <si>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</si>
  <si>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</si>
  <si>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</si>
  <si>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</si>
  <si>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</si>
  <si>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</si>
  <si>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</si>
  <si>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</si>
  <si>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</si>
  <si>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</si>
  <si>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</si>
  <si>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</si>
  <si>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</si>
  <si>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</si>
  <si>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</si>
  <si>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</si>
  <si>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</si>
  <si>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</si>
  <si>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</si>
  <si>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</si>
  <si>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</si>
  <si>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</si>
  <si>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</si>
  <si>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</si>
  <si>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</si>
  <si>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</si>
  <si>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</si>
  <si>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</si>
  <si>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</si>
  <si>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</si>
  <si>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</si>
  <si>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</si>
  <si>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</si>
  <si>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</si>
  <si>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</si>
  <si>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</si>
  <si>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</si>
  <si>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</si>
  <si>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</si>
  <si>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</si>
  <si>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</si>
  <si>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</si>
  <si>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</si>
  <si>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</si>
  <si>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</si>
  <si>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</si>
  <si>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</si>
  <si>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</si>
  <si>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</si>
  <si>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</si>
  <si>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</si>
  <si>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</si>
  <si>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</si>
  <si>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</si>
  <si>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</si>
  <si>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</si>
  <si>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</si>
  <si>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</si>
  <si>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</si>
  <si>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</si>
  <si>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</si>
  <si>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</si>
  <si>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</si>
  <si>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</si>
  <si>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</si>
  <si>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</si>
  <si>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</si>
  <si>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</si>
  <si>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</si>
  <si>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</si>
  <si>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</si>
  <si>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</si>
  <si>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</si>
  <si>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</si>
  <si>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</si>
  <si>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</si>
  <si>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</si>
  <si>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</si>
  <si>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</si>
  <si>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</si>
  <si>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</si>
  <si>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</si>
  <si>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</si>
  <si>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</si>
  <si>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</si>
  <si>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</si>
  <si>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</si>
  <si>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</si>
  <si>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</si>
  <si>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</si>
  <si>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</si>
  <si>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</si>
  <si>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</si>
  <si>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</si>
  <si>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</si>
  <si>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</si>
  <si>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</si>
  <si>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</si>
  <si>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</si>
  <si>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</si>
  <si>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</si>
  <si>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</si>
  <si>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</si>
  <si>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</si>
  <si>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</si>
  <si>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</si>
  <si>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</si>
  <si>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</si>
  <si>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</si>
  <si>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</si>
  <si>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</si>
  <si>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</si>
  <si>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</si>
  <si>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</si>
  <si>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</si>
  <si>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</si>
  <si>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</si>
  <si>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</si>
  <si>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</si>
  <si>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</si>
  <si>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</si>
  <si>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</si>
  <si>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</si>
  <si>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</si>
  <si>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</si>
  <si>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</si>
  <si>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</si>
  <si>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</si>
  <si>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</si>
  <si>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</si>
  <si>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</si>
  <si>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</si>
  <si>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</si>
  <si>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</si>
  <si>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</si>
  <si>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</si>
  <si>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</si>
  <si>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</si>
  <si>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</si>
  <si>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</si>
  <si>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</si>
  <si>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</si>
  <si>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</si>
  <si>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</si>
  <si>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</si>
  <si>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</si>
  <si>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</si>
  <si>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</si>
  <si>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</si>
  <si>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</si>
  <si>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</si>
  <si>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</si>
  <si>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</si>
  <si>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</si>
  <si>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</si>
  <si>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</si>
  <si>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</si>
  <si>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</si>
  <si>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</si>
  <si>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</si>
  <si>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</si>
  <si>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</si>
  <si>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</si>
  <si>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</si>
  <si>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</si>
  <si>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</si>
  <si>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</si>
  <si>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</si>
  <si>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</si>
  <si>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</si>
  <si>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</si>
  <si>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</si>
  <si>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</si>
  <si>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</si>
  <si>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</si>
  <si>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</si>
  <si>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</si>
  <si>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</si>
  <si>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</si>
  <si>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</si>
  <si>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</si>
  <si>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</si>
  <si>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</si>
  <si>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</si>
  <si>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</si>
  <si>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</si>
  <si>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</si>
  <si>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</si>
  <si>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</si>
  <si>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</si>
  <si>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</si>
  <si>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</si>
  <si>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</si>
  <si>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</si>
  <si>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</si>
  <si>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</si>
  <si>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</si>
  <si>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</si>
  <si>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</si>
  <si>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</si>
  <si>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</si>
  <si>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</si>
  <si>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</si>
  <si>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</si>
  <si>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</si>
  <si>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</si>
  <si>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</si>
  <si>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</si>
  <si>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</si>
  <si>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</si>
  <si>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</si>
  <si>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</si>
  <si>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</si>
  <si>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</si>
  <si>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</si>
  <si>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</si>
  <si>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</si>
  <si>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</si>
  <si>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</si>
  <si>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</si>
  <si>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</si>
  <si>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</si>
  <si>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</si>
  <si>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</si>
  <si>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</si>
  <si>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</si>
  <si>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</si>
  <si>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</si>
  <si>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</si>
  <si>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</si>
  <si>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</si>
  <si>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</si>
  <si>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</si>
  <si>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</si>
  <si>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</si>
  <si>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</si>
  <si>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</si>
  <si>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</si>
  <si>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</si>
  <si>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</si>
  <si>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</si>
  <si>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</si>
  <si>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</si>
  <si>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</si>
  <si>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</si>
  <si>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</si>
  <si>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</si>
  <si>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</si>
  <si>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</si>
  <si>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</si>
  <si>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</si>
  <si>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</si>
  <si>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</si>
  <si>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</si>
  <si>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</si>
  <si>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</si>
  <si>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</si>
  <si>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</si>
  <si>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</si>
  <si>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</si>
  <si>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</si>
  <si>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</si>
  <si>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</si>
  <si>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</si>
  <si>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</si>
  <si>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</si>
  <si>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</si>
  <si>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</si>
  <si>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</si>
  <si>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</si>
  <si>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</si>
  <si>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</si>
  <si>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</si>
  <si>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</si>
  <si>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</si>
  <si>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</si>
  <si>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</si>
  <si>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</si>
  <si>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</si>
  <si>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</si>
  <si>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</si>
  <si>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</si>
  <si>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</si>
  <si>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</si>
  <si>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</si>
  <si>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</si>
  <si>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</si>
  <si>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</si>
  <si>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</si>
  <si>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</si>
  <si>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</si>
  <si>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</si>
  <si>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</si>
  <si>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</si>
  <si>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</si>
  <si>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</si>
  <si>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</si>
  <si>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</si>
  <si>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</si>
  <si>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</si>
  <si>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</si>
  <si>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</si>
  <si>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</si>
  <si>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</si>
  <si>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</si>
  <si>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</si>
  <si>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</si>
  <si>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</si>
  <si>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</si>
  <si>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</si>
  <si>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</si>
  <si>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</si>
  <si>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</si>
  <si>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</si>
  <si>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</si>
  <si>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</si>
  <si>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</si>
  <si>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</si>
  <si>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</si>
  <si>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</si>
  <si>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</si>
  <si>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</si>
  <si>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</si>
  <si>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</si>
  <si>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</si>
  <si>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</si>
  <si>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</si>
  <si>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</si>
  <si>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</si>
  <si>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</si>
  <si>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</si>
  <si>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</si>
  <si>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</si>
  <si>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</si>
  <si>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</si>
  <si>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Христина Ценовска</t>
  </si>
  <si>
    <t>Ива Таланова</t>
  </si>
  <si>
    <t>Валерия Герова</t>
  </si>
  <si>
    <t>htsenovska@moew.government.bg</t>
  </si>
  <si>
    <t>19.10.2015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</si>
</sst>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36" fillId="0" borderId="2" xfId="4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0" fontId="47" fillId="7" borderId="14" xfId="8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7" fillId="7" borderId="14" xfId="4" applyFont="1" applyFill="1" applyBorder="1" applyAlignment="1">
      <alignment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7" fillId="7" borderId="16" xfId="4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47" fillId="7" borderId="16" xfId="8" applyFont="1" applyFill="1" applyBorder="1" applyAlignment="1">
      <alignment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36" fillId="0" borderId="2" xfId="4" applyFont="1" applyBorder="1" applyAlignment="1">
      <alignment horizontal="center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horizontal="left" vertical="center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51" xfId="8" quotePrefix="1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opLeftCell="B73" zoomScale="75" zoomScaleNormal="75" workbookViewId="0">
      <selection activeCell="B105" sqref="B105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1926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1886</v>
      </c>
      <c r="G10" s="1248" t="s">
        <v>878</v>
      </c>
      <c r="H10" s="1248"/>
      <c r="I10" s="883"/>
      <c r="J10" s="883"/>
      <c r="N10" s="903"/>
      <c r="O10" s="1005"/>
      <c r="Q10" s="903"/>
    </row>
    <row r="11" spans="1:26" ht="23.25" customHeight="1">
      <c r="B11" s="1154">
        <f>+OTCHET!B9</f>
        <v>0</v>
      </c>
      <c r="C11" s="1018"/>
      <c r="D11" s="1005"/>
      <c r="E11" s="883"/>
      <c r="F11" s="1158">
        <f>OTCHET!E9</f>
        <v>42005</v>
      </c>
      <c r="G11" s="1252">
        <f>OTCHET!F9</f>
        <v>42277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1897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1896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1924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1887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932</v>
      </c>
      <c r="D17" s="879"/>
      <c r="E17" s="1648" t="s">
        <v>1878</v>
      </c>
      <c r="F17" s="1650" t="s">
        <v>1883</v>
      </c>
      <c r="G17" s="1444" t="s">
        <v>1885</v>
      </c>
      <c r="H17" s="1445"/>
      <c r="I17" s="1446"/>
      <c r="J17" s="1447"/>
      <c r="K17" s="484"/>
      <c r="L17" s="484"/>
      <c r="M17" s="484"/>
      <c r="N17" s="1007"/>
      <c r="O17" s="1448" t="s">
        <v>1890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1888</v>
      </c>
      <c r="C18" s="880"/>
      <c r="D18" s="880"/>
      <c r="E18" s="1649"/>
      <c r="F18" s="1651"/>
      <c r="G18" s="1449" t="s">
        <v>1790</v>
      </c>
      <c r="H18" s="1450" t="s">
        <v>1308</v>
      </c>
      <c r="I18" s="1450" t="s">
        <v>1779</v>
      </c>
      <c r="J18" s="1451" t="s">
        <v>1780</v>
      </c>
      <c r="K18" s="485" t="s">
        <v>875</v>
      </c>
      <c r="L18" s="485" t="s">
        <v>875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1923</v>
      </c>
      <c r="C20" s="1131"/>
      <c r="D20" s="1131"/>
      <c r="E20" s="1232" t="s">
        <v>396</v>
      </c>
      <c r="F20" s="1232" t="s">
        <v>397</v>
      </c>
      <c r="G20" s="1233" t="s">
        <v>1322</v>
      </c>
      <c r="H20" s="1234" t="s">
        <v>1323</v>
      </c>
      <c r="I20" s="1234" t="s">
        <v>1294</v>
      </c>
      <c r="J20" s="1235" t="s">
        <v>1753</v>
      </c>
      <c r="K20" s="487" t="s">
        <v>877</v>
      </c>
      <c r="L20" s="487" t="s">
        <v>879</v>
      </c>
      <c r="M20" s="487" t="s">
        <v>879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906</v>
      </c>
      <c r="C22" s="915" t="s">
        <v>398</v>
      </c>
      <c r="D22" s="916"/>
      <c r="E22" s="917">
        <f t="shared" ref="E22:J22" si="0">+E23+E25+E36+E37</f>
        <v>0</v>
      </c>
      <c r="F22" s="917">
        <f t="shared" si="0"/>
        <v>-50690</v>
      </c>
      <c r="G22" s="1026">
        <f t="shared" si="0"/>
        <v>-50690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398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905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1771</v>
      </c>
      <c r="C25" s="873" t="s">
        <v>885</v>
      </c>
      <c r="D25" s="873"/>
      <c r="E25" s="931">
        <f>+E26+E30+E31+E32+E33</f>
        <v>0</v>
      </c>
      <c r="F25" s="931">
        <f>+F26+F30+F31+F32+F33</f>
        <v>-50690</v>
      </c>
      <c r="G25" s="1035">
        <f t="shared" ref="G25:M25" si="2">+G26+G30+G31+G32+G33</f>
        <v>-50690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885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907</v>
      </c>
      <c r="C26" s="875" t="s">
        <v>886</v>
      </c>
      <c r="D26" s="875"/>
      <c r="E26" s="930">
        <f>OTCHET!E72</f>
        <v>0</v>
      </c>
      <c r="F26" s="930">
        <f t="shared" si="1"/>
        <v>-50690</v>
      </c>
      <c r="G26" s="1038">
        <f>OTCHET!G72</f>
        <v>-50690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886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1880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908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909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887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887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1008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1008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935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888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888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1415</v>
      </c>
      <c r="C37" s="906" t="s">
        <v>399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399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915</v>
      </c>
      <c r="C38" s="939" t="s">
        <v>892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892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927</v>
      </c>
      <c r="C39" s="912" t="s">
        <v>889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889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916</v>
      </c>
      <c r="C40" s="913" t="s">
        <v>890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890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936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936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1750</v>
      </c>
      <c r="C42" s="913" t="s">
        <v>1769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1769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917</v>
      </c>
      <c r="C43" s="934" t="s">
        <v>891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891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939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918</v>
      </c>
      <c r="C45" s="943" t="s">
        <v>1770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1770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1111</v>
      </c>
      <c r="C46" s="945" t="s">
        <v>1117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1117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1112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1113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1114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1115</v>
      </c>
      <c r="C50" s="937" t="s">
        <v>1004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1004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938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1116</v>
      </c>
      <c r="C53" s="872" t="s">
        <v>937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937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400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401</v>
      </c>
      <c r="C55" s="943" t="s">
        <v>1007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1007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919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1009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1361</v>
      </c>
      <c r="C60" s="906" t="s">
        <v>893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893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1879</v>
      </c>
      <c r="C62" s="994"/>
      <c r="D62" s="994"/>
      <c r="E62" s="1021">
        <f t="shared" ref="E62:J62" si="5">+E22-E38+E54-E61</f>
        <v>0</v>
      </c>
      <c r="F62" s="1021">
        <f t="shared" si="5"/>
        <v>-50690</v>
      </c>
      <c r="G62" s="1104">
        <f t="shared" si="5"/>
        <v>-50690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920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50690</v>
      </c>
      <c r="G64" s="1107">
        <f t="shared" ref="G64:L64" si="7">SUM(+G66+G74+G75+G82+G83+G84+G87+G88+G89+G90+G91+G92+G93)</f>
        <v>50690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920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921</v>
      </c>
      <c r="C66" s="934" t="s">
        <v>940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940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922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923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924</v>
      </c>
      <c r="C69" s="978" t="s">
        <v>894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894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1902</v>
      </c>
      <c r="C70" s="978" t="s">
        <v>895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895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925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928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926</v>
      </c>
      <c r="C74" s="943" t="s">
        <v>896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896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929</v>
      </c>
      <c r="C75" s="934" t="s">
        <v>941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941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930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931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1881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1006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1005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897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897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1882</v>
      </c>
      <c r="C83" s="913" t="s">
        <v>898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898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904</v>
      </c>
      <c r="C84" s="934" t="s">
        <v>1417</v>
      </c>
      <c r="D84" s="936"/>
      <c r="E84" s="955">
        <f>+E85+E86</f>
        <v>0</v>
      </c>
      <c r="F84" s="955">
        <f>+F85+F86</f>
        <v>4934544</v>
      </c>
      <c r="G84" s="1095">
        <f t="shared" ref="G84:M84" si="10">+G85+G86</f>
        <v>4934544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1417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903</v>
      </c>
      <c r="C85" s="976" t="s">
        <v>1418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1418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933</v>
      </c>
      <c r="C86" s="983" t="s">
        <v>403</v>
      </c>
      <c r="D86" s="985"/>
      <c r="E86" s="982">
        <f>+OTCHET!E509+OTCHET!E512+OTCHET!E532</f>
        <v>0</v>
      </c>
      <c r="F86" s="982">
        <f t="shared" si="1"/>
        <v>4934544</v>
      </c>
      <c r="G86" s="1119">
        <f>+OTCHET!G509+OTCHET!G512+OTCHET!G532</f>
        <v>4934544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403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1362</v>
      </c>
      <c r="C87" s="943" t="s">
        <v>899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899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902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901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-563614</v>
      </c>
      <c r="G89" s="1053">
        <f>+OTCHET!G561+OTCHET!G562+OTCHET!G563+OTCHET!G564+OTCHET!G565+OTCHET!G566+OTCHET!G567</f>
        <v>-563614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900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-136678974</v>
      </c>
      <c r="G92" s="1053">
        <f>+OTCHET!G577+OTCHET!G578</f>
        <v>-136678974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1884</v>
      </c>
      <c r="C93" s="934" t="s">
        <v>934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934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1119</v>
      </c>
      <c r="C94" s="986" t="s">
        <v>1118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1118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880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881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882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883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884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882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883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 t="str">
        <f>+OTCHET!H593</f>
        <v>htsenovska@moew.government.bg</v>
      </c>
      <c r="C105" s="898"/>
      <c r="D105" s="898"/>
      <c r="E105" s="1217"/>
      <c r="F105" s="477"/>
      <c r="G105" s="1454">
        <f>+OTCHET!E593</f>
        <v>9406028</v>
      </c>
      <c r="H105" s="1454">
        <f>+OTCHET!F593</f>
        <v>0</v>
      </c>
      <c r="I105" s="1455"/>
      <c r="J105" s="1456" t="str">
        <f>+OTCHET!B593</f>
        <v>19.10.2015 г.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1909</v>
      </c>
      <c r="C106" s="1457"/>
      <c r="D106" s="1457"/>
      <c r="E106" s="1458"/>
      <c r="F106" s="1458"/>
      <c r="G106" s="1647" t="s">
        <v>1908</v>
      </c>
      <c r="H106" s="1647"/>
      <c r="I106" s="1459"/>
      <c r="J106" s="1231" t="s">
        <v>1907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1889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1846</v>
      </c>
      <c r="C111" s="898"/>
      <c r="D111" s="898"/>
      <c r="E111" s="1460"/>
      <c r="F111" s="1460"/>
      <c r="G111" s="883"/>
      <c r="H111" s="1215" t="s">
        <v>1904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1360</v>
      </c>
      <c r="H1" s="43" t="s">
        <v>394</v>
      </c>
      <c r="I1" s="43" t="s">
        <v>394</v>
      </c>
      <c r="J1" s="43" t="s">
        <v>394</v>
      </c>
      <c r="K1" s="46" t="s">
        <v>1324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1010</v>
      </c>
      <c r="F5" s="44" t="s">
        <v>1010</v>
      </c>
      <c r="K5" s="180">
        <v>1</v>
      </c>
    </row>
    <row r="6" spans="1:11">
      <c r="C6" s="49"/>
      <c r="D6" s="50"/>
      <c r="E6" s="48"/>
      <c r="F6" s="44" t="s">
        <v>1010</v>
      </c>
      <c r="K6" s="180">
        <v>1</v>
      </c>
    </row>
    <row r="7" spans="1:11" ht="42" customHeight="1">
      <c r="B7" s="1739" t="str">
        <f>OTCHET!B7</f>
        <v>ОТЧЕТНИ ДАННИ ПО ЕБК ЗА СМЕТКИТЕ ЗА ЧУЖДИ СРЕДСТВА</v>
      </c>
      <c r="C7" s="1740"/>
      <c r="D7" s="1740"/>
      <c r="F7" s="51"/>
      <c r="K7" s="180">
        <v>1</v>
      </c>
    </row>
    <row r="8" spans="1:11">
      <c r="C8" s="49"/>
      <c r="D8" s="50"/>
      <c r="E8" s="51" t="s">
        <v>1011</v>
      </c>
      <c r="F8" s="51" t="s">
        <v>878</v>
      </c>
      <c r="K8" s="180">
        <v>1</v>
      </c>
    </row>
    <row r="9" spans="1:11" ht="36.75" customHeight="1" thickBot="1">
      <c r="B9" s="1741">
        <f>OTCHET!B9</f>
        <v>0</v>
      </c>
      <c r="C9" s="1742"/>
      <c r="D9" s="1742"/>
      <c r="E9" s="52">
        <f>OTCHET!$E9</f>
        <v>42005</v>
      </c>
      <c r="F9" s="53">
        <f>OTCHET!$F9</f>
        <v>42277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741" t="str">
        <f>OTCHET!B12</f>
        <v>Министерство на околната среда и водите</v>
      </c>
      <c r="C12" s="1742"/>
      <c r="D12" s="1742"/>
      <c r="E12" s="51" t="s">
        <v>1012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1013</v>
      </c>
      <c r="F13" s="58" t="s">
        <v>1010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1014</v>
      </c>
      <c r="K18" s="180">
        <v>1</v>
      </c>
    </row>
    <row r="19" spans="1:11" ht="21.75" thickBot="1">
      <c r="A19" s="59"/>
      <c r="B19" s="60"/>
      <c r="C19" s="1745" t="s">
        <v>1015</v>
      </c>
      <c r="D19" s="1661"/>
      <c r="E19" s="61" t="s">
        <v>1016</v>
      </c>
      <c r="F19" s="341" t="s">
        <v>1017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932</v>
      </c>
      <c r="C20" s="1660" t="s">
        <v>1325</v>
      </c>
      <c r="D20" s="1659"/>
      <c r="E20" s="63">
        <v>2015</v>
      </c>
      <c r="F20" s="174" t="s">
        <v>1307</v>
      </c>
      <c r="G20" s="174" t="s">
        <v>1358</v>
      </c>
      <c r="H20" s="174" t="s">
        <v>1359</v>
      </c>
      <c r="I20" s="342" t="s">
        <v>1751</v>
      </c>
      <c r="J20" s="343" t="s">
        <v>1752</v>
      </c>
      <c r="K20" s="181">
        <v>1</v>
      </c>
    </row>
    <row r="21" spans="1:11" ht="21.75" thickBot="1">
      <c r="B21" s="64"/>
      <c r="C21" s="1656" t="s">
        <v>1019</v>
      </c>
      <c r="D21" s="1657"/>
      <c r="E21" s="16" t="s">
        <v>396</v>
      </c>
      <c r="F21" s="16" t="s">
        <v>397</v>
      </c>
      <c r="G21" s="16" t="s">
        <v>1322</v>
      </c>
      <c r="H21" s="210" t="s">
        <v>1323</v>
      </c>
      <c r="I21" s="16" t="s">
        <v>1294</v>
      </c>
      <c r="J21" s="210" t="s">
        <v>1753</v>
      </c>
      <c r="K21" s="181">
        <v>1</v>
      </c>
    </row>
    <row r="22" spans="1:11" s="66" customFormat="1">
      <c r="A22" s="66">
        <v>5</v>
      </c>
      <c r="B22" s="67">
        <v>100</v>
      </c>
      <c r="C22" s="1743" t="s">
        <v>1020</v>
      </c>
      <c r="D22" s="1744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92" t="s">
        <v>1024</v>
      </c>
      <c r="D23" s="169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72" t="s">
        <v>1029</v>
      </c>
      <c r="D24" s="1707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92" t="s">
        <v>1748</v>
      </c>
      <c r="D25" s="169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92" t="s">
        <v>1037</v>
      </c>
      <c r="D26" s="169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92" t="s">
        <v>1326</v>
      </c>
      <c r="D27" s="169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92" t="s">
        <v>1048</v>
      </c>
      <c r="D28" s="169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92" t="s">
        <v>1051</v>
      </c>
      <c r="D29" s="169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92" t="s">
        <v>1054</v>
      </c>
      <c r="D30" s="169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92" t="s">
        <v>1055</v>
      </c>
      <c r="D31" s="169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92" t="s">
        <v>1062</v>
      </c>
      <c r="D32" s="169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92" t="s">
        <v>1063</v>
      </c>
      <c r="D33" s="169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92" t="s">
        <v>1064</v>
      </c>
      <c r="D34" s="169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92" t="s">
        <v>1065</v>
      </c>
      <c r="D35" s="1693"/>
      <c r="E35" s="185">
        <f>OTCHET!$E72</f>
        <v>0</v>
      </c>
      <c r="F35" s="185">
        <f>OTCHET!$F72</f>
        <v>-50690</v>
      </c>
      <c r="G35" s="71">
        <f>OTCHET!$G72</f>
        <v>-50690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86" t="s">
        <v>1080</v>
      </c>
      <c r="D36" s="1687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86" t="s">
        <v>483</v>
      </c>
      <c r="D37" s="1687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92" t="s">
        <v>484</v>
      </c>
      <c r="D38" s="169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92" t="s">
        <v>1097</v>
      </c>
      <c r="D39" s="169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92" t="s">
        <v>1100</v>
      </c>
      <c r="D40" s="169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92" t="s">
        <v>1105</v>
      </c>
      <c r="D41" s="169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1109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92" t="s">
        <v>663</v>
      </c>
      <c r="D43" s="169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92" t="s">
        <v>664</v>
      </c>
      <c r="D44" s="169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665</v>
      </c>
      <c r="C45" s="1692" t="s">
        <v>14</v>
      </c>
      <c r="D45" s="169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92" t="s">
        <v>17</v>
      </c>
      <c r="D46" s="169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92" t="s">
        <v>800</v>
      </c>
      <c r="D47" s="169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737" t="s">
        <v>801</v>
      </c>
      <c r="D48" s="1738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667</v>
      </c>
      <c r="E49" s="86">
        <f>OTCHET!$E164</f>
        <v>0</v>
      </c>
      <c r="F49" s="86">
        <f>OTCHET!$F164</f>
        <v>-50690</v>
      </c>
      <c r="G49" s="86">
        <f>OTCHET!$G164</f>
        <v>-50690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52" t="str">
        <f>$B$7</f>
        <v>ОТЧЕТНИ ДАННИ ПО ЕБК ЗА СМЕТКИТЕ ЗА ЧУЖДИ СРЕДСТВА</v>
      </c>
      <c r="C54" s="1653"/>
      <c r="D54" s="1653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1011</v>
      </c>
      <c r="F55" s="93" t="s">
        <v>878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54">
        <f>$B$9</f>
        <v>0</v>
      </c>
      <c r="C56" s="1655"/>
      <c r="D56" s="1655"/>
      <c r="E56" s="95">
        <f>$E$9</f>
        <v>42005</v>
      </c>
      <c r="F56" s="96">
        <f>$F$9</f>
        <v>42277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54" t="str">
        <f>$B$12</f>
        <v>Министерство на околната среда и водите</v>
      </c>
      <c r="C59" s="1655"/>
      <c r="D59" s="1655"/>
      <c r="E59" s="92" t="s">
        <v>1012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1013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1014</v>
      </c>
      <c r="K62" s="182">
        <v>1</v>
      </c>
      <c r="L62" s="87"/>
    </row>
    <row r="63" spans="1:15" s="59" customFormat="1" ht="21" customHeight="1" thickBot="1">
      <c r="B63" s="100"/>
      <c r="C63" s="1733" t="s">
        <v>915</v>
      </c>
      <c r="D63" s="1734"/>
      <c r="E63" s="61" t="s">
        <v>1016</v>
      </c>
      <c r="F63" s="341" t="s">
        <v>1017</v>
      </c>
      <c r="G63" s="203"/>
      <c r="H63" s="203"/>
      <c r="I63" s="203"/>
      <c r="J63" s="65"/>
      <c r="K63" s="182">
        <v>1</v>
      </c>
      <c r="L63" s="1727" t="s">
        <v>1759</v>
      </c>
      <c r="M63" s="1727" t="s">
        <v>1760</v>
      </c>
      <c r="N63" s="1727" t="s">
        <v>1761</v>
      </c>
      <c r="O63" s="1727" t="s">
        <v>1762</v>
      </c>
    </row>
    <row r="64" spans="1:15" s="59" customFormat="1" ht="49.5" customHeight="1" thickBot="1">
      <c r="B64" s="100" t="s">
        <v>932</v>
      </c>
      <c r="C64" s="1660" t="s">
        <v>1327</v>
      </c>
      <c r="D64" s="1730"/>
      <c r="E64" s="63">
        <v>2015</v>
      </c>
      <c r="F64" s="174" t="s">
        <v>1307</v>
      </c>
      <c r="G64" s="174" t="s">
        <v>1358</v>
      </c>
      <c r="H64" s="174" t="s">
        <v>1359</v>
      </c>
      <c r="I64" s="342" t="s">
        <v>1751</v>
      </c>
      <c r="J64" s="343" t="s">
        <v>1752</v>
      </c>
      <c r="K64" s="182">
        <v>1</v>
      </c>
      <c r="L64" s="1735"/>
      <c r="M64" s="1735"/>
      <c r="N64" s="1728"/>
      <c r="O64" s="1728"/>
    </row>
    <row r="65" spans="1:15" s="59" customFormat="1" ht="21.75" thickBot="1">
      <c r="B65" s="101"/>
      <c r="C65" s="1731" t="s">
        <v>669</v>
      </c>
      <c r="D65" s="1732"/>
      <c r="E65" s="16" t="s">
        <v>396</v>
      </c>
      <c r="F65" s="16" t="s">
        <v>397</v>
      </c>
      <c r="G65" s="16" t="s">
        <v>1322</v>
      </c>
      <c r="H65" s="210" t="s">
        <v>1323</v>
      </c>
      <c r="I65" s="16" t="s">
        <v>1294</v>
      </c>
      <c r="J65" s="210" t="s">
        <v>1753</v>
      </c>
      <c r="K65" s="182">
        <v>1</v>
      </c>
      <c r="L65" s="1736"/>
      <c r="M65" s="1736"/>
      <c r="N65" s="1729"/>
      <c r="O65" s="1729"/>
    </row>
    <row r="66" spans="1:15" s="69" customFormat="1" ht="34.5" customHeight="1">
      <c r="A66" s="76">
        <v>5</v>
      </c>
      <c r="B66" s="67">
        <v>100</v>
      </c>
      <c r="C66" s="1715" t="s">
        <v>670</v>
      </c>
      <c r="D66" s="1700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86" t="s">
        <v>673</v>
      </c>
      <c r="D67" s="1687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92" t="s">
        <v>1173</v>
      </c>
      <c r="D68" s="169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72" t="s">
        <v>1179</v>
      </c>
      <c r="D69" s="1663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86" t="s">
        <v>1180</v>
      </c>
      <c r="D70" s="1687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66" t="s">
        <v>809</v>
      </c>
      <c r="D71" s="1667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66" t="s">
        <v>1365</v>
      </c>
      <c r="D72" s="1667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66" t="s">
        <v>1199</v>
      </c>
      <c r="D73" s="1667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66" t="s">
        <v>1201</v>
      </c>
      <c r="D74" s="1667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94" t="s">
        <v>1202</v>
      </c>
      <c r="D75" s="1689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94" t="s">
        <v>1203</v>
      </c>
      <c r="D76" s="1689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94" t="s">
        <v>1204</v>
      </c>
      <c r="D77" s="1689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66" t="s">
        <v>1205</v>
      </c>
      <c r="D78" s="1667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1212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66" t="s">
        <v>1218</v>
      </c>
      <c r="D80" s="1667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66" t="s">
        <v>1219</v>
      </c>
      <c r="D81" s="1667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66" t="s">
        <v>1220</v>
      </c>
      <c r="D82" s="1667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66" t="s">
        <v>1221</v>
      </c>
      <c r="D83" s="1667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66" t="s">
        <v>1228</v>
      </c>
      <c r="D84" s="1667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66" t="s">
        <v>1232</v>
      </c>
      <c r="D85" s="1667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66" t="s">
        <v>1295</v>
      </c>
      <c r="D86" s="1667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94" t="s">
        <v>1233</v>
      </c>
      <c r="D87" s="1689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66" t="s">
        <v>813</v>
      </c>
      <c r="D88" s="1667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720" t="s">
        <v>1234</v>
      </c>
      <c r="D89" s="1721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720" t="s">
        <v>1235</v>
      </c>
      <c r="D90" s="1721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720" t="s">
        <v>285</v>
      </c>
      <c r="D91" s="1721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720" t="s">
        <v>1251</v>
      </c>
      <c r="D92" s="1721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66" t="s">
        <v>1252</v>
      </c>
      <c r="D93" s="1667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722" t="s">
        <v>1257</v>
      </c>
      <c r="D94" s="1723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1328</v>
      </c>
      <c r="C95" s="1724" t="s">
        <v>1261</v>
      </c>
      <c r="D95" s="1725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726" t="s">
        <v>1262</v>
      </c>
      <c r="D96" s="1726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52" t="str">
        <f>$B$7</f>
        <v>ОТЧЕТНИ ДАННИ ПО ЕБК ЗА СМЕТКИТЕ ЗА ЧУЖДИ СРЕДСТВА</v>
      </c>
      <c r="C99" s="1653"/>
      <c r="D99" s="1653"/>
      <c r="E99" s="92"/>
      <c r="F99" s="92"/>
      <c r="K99" s="180">
        <v>1</v>
      </c>
    </row>
    <row r="100" spans="1:11">
      <c r="A100" s="83"/>
      <c r="C100" s="49"/>
      <c r="D100" s="50"/>
      <c r="E100" s="93" t="s">
        <v>1011</v>
      </c>
      <c r="F100" s="93" t="s">
        <v>878</v>
      </c>
      <c r="K100" s="180">
        <v>1</v>
      </c>
    </row>
    <row r="101" spans="1:11" ht="38.25" customHeight="1" thickBot="1">
      <c r="A101" s="83"/>
      <c r="B101" s="1654">
        <f>$B$9</f>
        <v>0</v>
      </c>
      <c r="C101" s="1655"/>
      <c r="D101" s="1655"/>
      <c r="E101" s="95">
        <f>$E$9</f>
        <v>42005</v>
      </c>
      <c r="F101" s="96">
        <f>$F$9</f>
        <v>42277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54" t="str">
        <f>$B$12</f>
        <v>Министерство на околната среда и водите</v>
      </c>
      <c r="C104" s="1655"/>
      <c r="D104" s="1655"/>
      <c r="E104" s="92" t="s">
        <v>1012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1013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1014</v>
      </c>
      <c r="K107" s="180">
        <v>1</v>
      </c>
    </row>
    <row r="108" spans="1:11" ht="21.75" thickBot="1">
      <c r="A108" s="83"/>
      <c r="B108" s="151"/>
      <c r="C108" s="1658" t="s">
        <v>1730</v>
      </c>
      <c r="D108" s="1716"/>
      <c r="E108" s="61" t="s">
        <v>1016</v>
      </c>
      <c r="F108" s="341" t="s">
        <v>1017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932</v>
      </c>
      <c r="C109" s="1717" t="s">
        <v>1327</v>
      </c>
      <c r="D109" s="1718"/>
      <c r="E109" s="63">
        <v>2015</v>
      </c>
      <c r="F109" s="174" t="s">
        <v>1307</v>
      </c>
      <c r="G109" s="174" t="s">
        <v>1358</v>
      </c>
      <c r="H109" s="174" t="s">
        <v>1359</v>
      </c>
      <c r="I109" s="342" t="s">
        <v>1751</v>
      </c>
      <c r="J109" s="343" t="s">
        <v>1752</v>
      </c>
      <c r="K109" s="180">
        <v>1</v>
      </c>
    </row>
    <row r="110" spans="1:11" ht="21.75" thickBot="1">
      <c r="A110" s="83">
        <v>1</v>
      </c>
      <c r="B110" s="20"/>
      <c r="C110" s="1706" t="s">
        <v>380</v>
      </c>
      <c r="D110" s="1657"/>
      <c r="E110" s="16" t="s">
        <v>396</v>
      </c>
      <c r="F110" s="16" t="s">
        <v>397</v>
      </c>
      <c r="G110" s="16" t="s">
        <v>1322</v>
      </c>
      <c r="H110" s="210" t="s">
        <v>1323</v>
      </c>
      <c r="I110" s="16" t="s">
        <v>1294</v>
      </c>
      <c r="J110" s="210" t="s">
        <v>1753</v>
      </c>
      <c r="K110" s="180">
        <v>1</v>
      </c>
    </row>
    <row r="111" spans="1:11" ht="21.75" thickBot="1">
      <c r="A111" s="83">
        <v>2</v>
      </c>
      <c r="B111" s="23"/>
      <c r="C111" s="1719" t="s">
        <v>817</v>
      </c>
      <c r="D111" s="1657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04" t="s">
        <v>1731</v>
      </c>
      <c r="D112" s="170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92" t="s">
        <v>828</v>
      </c>
      <c r="D113" s="169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708" t="s">
        <v>1410</v>
      </c>
      <c r="D114" s="1665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715" t="s">
        <v>1239</v>
      </c>
      <c r="D115" s="1700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86" t="s">
        <v>1240</v>
      </c>
      <c r="D116" s="1687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691" t="s">
        <v>1242</v>
      </c>
      <c r="D117" s="1701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688" t="s">
        <v>1243</v>
      </c>
      <c r="D118" s="1689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11" t="s">
        <v>1244</v>
      </c>
      <c r="D119" s="1712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1329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688" t="s">
        <v>384</v>
      </c>
      <c r="D121" s="1689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688" t="s">
        <v>1299</v>
      </c>
      <c r="D122" s="1689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13" t="s">
        <v>1247</v>
      </c>
      <c r="D123" s="1714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697" t="s">
        <v>381</v>
      </c>
      <c r="D124" s="1698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06" t="s">
        <v>382</v>
      </c>
      <c r="D125" s="1657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932</v>
      </c>
      <c r="C126" s="1702" t="s">
        <v>1697</v>
      </c>
      <c r="D126" s="1703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04" t="s">
        <v>1698</v>
      </c>
      <c r="D127" s="170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92" t="s">
        <v>1330</v>
      </c>
      <c r="D128" s="169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72" t="s">
        <v>1248</v>
      </c>
      <c r="D129" s="1707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72" t="s">
        <v>1249</v>
      </c>
      <c r="D130" s="1663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9" t="s">
        <v>8</v>
      </c>
      <c r="D131" s="1710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697" t="s">
        <v>1696</v>
      </c>
      <c r="D132" s="1698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52" t="str">
        <f>$B$7</f>
        <v>ОТЧЕТНИ ДАННИ ПО ЕБК ЗА СМЕТКИТЕ ЗА ЧУЖДИ СРЕДСТВА</v>
      </c>
      <c r="C136" s="1653"/>
      <c r="D136" s="1653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1011</v>
      </c>
      <c r="F137" s="93" t="s">
        <v>878</v>
      </c>
      <c r="K137" s="180">
        <v>1</v>
      </c>
    </row>
    <row r="138" spans="1:11" ht="38.25" customHeight="1" thickBot="1">
      <c r="A138" s="116"/>
      <c r="B138" s="1654">
        <f>$B$9</f>
        <v>0</v>
      </c>
      <c r="C138" s="1655"/>
      <c r="D138" s="1655"/>
      <c r="E138" s="95">
        <f>$E$9</f>
        <v>42005</v>
      </c>
      <c r="F138" s="96">
        <f>$F$9</f>
        <v>42277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54" t="str">
        <f>$B$12</f>
        <v>Министерство на околната среда и водите</v>
      </c>
      <c r="C141" s="1655"/>
      <c r="D141" s="1655"/>
      <c r="E141" s="92" t="s">
        <v>1012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1013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1014</v>
      </c>
      <c r="K144" s="180">
        <v>1</v>
      </c>
    </row>
    <row r="145" spans="1:11" ht="21.75" thickBot="1">
      <c r="A145" s="116"/>
      <c r="B145" s="136"/>
      <c r="C145" s="137"/>
      <c r="D145" s="138" t="s">
        <v>1756</v>
      </c>
      <c r="E145" s="61" t="s">
        <v>1016</v>
      </c>
      <c r="F145" s="341" t="s">
        <v>1017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1699</v>
      </c>
      <c r="E146" s="63">
        <v>2015</v>
      </c>
      <c r="F146" s="174" t="s">
        <v>1307</v>
      </c>
      <c r="G146" s="174" t="s">
        <v>1358</v>
      </c>
      <c r="H146" s="174" t="s">
        <v>1359</v>
      </c>
      <c r="I146" s="342" t="s">
        <v>1751</v>
      </c>
      <c r="J146" s="343" t="s">
        <v>1752</v>
      </c>
      <c r="K146" s="180">
        <v>1</v>
      </c>
    </row>
    <row r="147" spans="1:11" ht="21.75" thickBot="1">
      <c r="A147" s="116"/>
      <c r="B147" s="141"/>
      <c r="C147" s="142"/>
      <c r="D147" s="143" t="s">
        <v>1757</v>
      </c>
      <c r="E147" s="16" t="s">
        <v>396</v>
      </c>
      <c r="F147" s="16" t="s">
        <v>397</v>
      </c>
      <c r="G147" s="16" t="s">
        <v>1322</v>
      </c>
      <c r="H147" s="210" t="s">
        <v>1323</v>
      </c>
      <c r="I147" s="16" t="s">
        <v>1294</v>
      </c>
      <c r="J147" s="210" t="s">
        <v>1753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-50690</v>
      </c>
      <c r="G148" s="147">
        <f t="shared" si="3"/>
        <v>-50690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52" t="str">
        <f>$B$7</f>
        <v>ОТЧЕТНИ ДАННИ ПО ЕБК ЗА СМЕТКИТЕ ЗА ЧУЖДИ СРЕДСТВА</v>
      </c>
      <c r="C152" s="1653"/>
      <c r="D152" s="1653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1011</v>
      </c>
      <c r="F153" s="93" t="s">
        <v>878</v>
      </c>
      <c r="K153" s="180">
        <v>1</v>
      </c>
    </row>
    <row r="154" spans="1:11" ht="38.25" customHeight="1" thickBot="1">
      <c r="A154" s="116"/>
      <c r="B154" s="1654">
        <f>$B$9</f>
        <v>0</v>
      </c>
      <c r="C154" s="1655"/>
      <c r="D154" s="1655"/>
      <c r="E154" s="95">
        <f>$E$9</f>
        <v>42005</v>
      </c>
      <c r="F154" s="96">
        <f>$F$9</f>
        <v>42277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54" t="str">
        <f>$B$12</f>
        <v>Министерство на околната среда и водите</v>
      </c>
      <c r="C157" s="1655"/>
      <c r="D157" s="1655"/>
      <c r="E157" s="92" t="s">
        <v>1012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1013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1014</v>
      </c>
      <c r="K160" s="180">
        <v>1</v>
      </c>
    </row>
    <row r="161" spans="1:65" ht="21.75" thickBot="1">
      <c r="A161" s="116"/>
      <c r="B161" s="125"/>
      <c r="C161" s="1658" t="s">
        <v>1292</v>
      </c>
      <c r="D161" s="1659"/>
      <c r="E161" s="61" t="s">
        <v>1016</v>
      </c>
      <c r="F161" s="341" t="s">
        <v>1017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932</v>
      </c>
      <c r="C162" s="1660" t="s">
        <v>1327</v>
      </c>
      <c r="D162" s="1661"/>
      <c r="E162" s="63">
        <v>2015</v>
      </c>
      <c r="F162" s="174" t="s">
        <v>1307</v>
      </c>
      <c r="G162" s="174" t="s">
        <v>1358</v>
      </c>
      <c r="H162" s="174" t="s">
        <v>1359</v>
      </c>
      <c r="I162" s="342" t="s">
        <v>1751</v>
      </c>
      <c r="J162" s="343" t="s">
        <v>1752</v>
      </c>
      <c r="K162" s="180">
        <v>1</v>
      </c>
    </row>
    <row r="163" spans="1:65" ht="21.75" thickBot="1">
      <c r="A163" s="116">
        <v>1</v>
      </c>
      <c r="B163" s="152"/>
      <c r="C163" s="1656" t="s">
        <v>1293</v>
      </c>
      <c r="D163" s="1657"/>
      <c r="E163" s="16" t="s">
        <v>396</v>
      </c>
      <c r="F163" s="16" t="s">
        <v>397</v>
      </c>
      <c r="G163" s="16" t="s">
        <v>1322</v>
      </c>
      <c r="H163" s="210" t="s">
        <v>1323</v>
      </c>
      <c r="I163" s="16" t="s">
        <v>1294</v>
      </c>
      <c r="J163" s="210" t="s">
        <v>1753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699" t="s">
        <v>1700</v>
      </c>
      <c r="D164" s="1700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66" t="s">
        <v>1703</v>
      </c>
      <c r="D165" s="1667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66" t="s">
        <v>1706</v>
      </c>
      <c r="D166" s="1667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94" t="s">
        <v>1709</v>
      </c>
      <c r="D167" s="1689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695" t="s">
        <v>1716</v>
      </c>
      <c r="D168" s="1696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86" t="s">
        <v>1331</v>
      </c>
      <c r="D169" s="1687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72" t="s">
        <v>1332</v>
      </c>
      <c r="D170" s="1663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72" t="s">
        <v>169</v>
      </c>
      <c r="D171" s="1663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92" t="s">
        <v>1333</v>
      </c>
      <c r="D172" s="169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86" t="s">
        <v>178</v>
      </c>
      <c r="D173" s="1687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86" t="s">
        <v>182</v>
      </c>
      <c r="D174" s="1687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72" t="s">
        <v>402</v>
      </c>
      <c r="D175" s="1663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72" t="s">
        <v>1732</v>
      </c>
      <c r="D176" s="1663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688" t="s">
        <v>1414</v>
      </c>
      <c r="D177" s="1689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86" t="s">
        <v>190</v>
      </c>
      <c r="D178" s="1687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688" t="s">
        <v>1733</v>
      </c>
      <c r="D179" s="1691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662" t="s">
        <v>1334</v>
      </c>
      <c r="D180" s="1663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86" t="s">
        <v>1335</v>
      </c>
      <c r="D181" s="1687"/>
      <c r="E181" s="192">
        <f>OTCHET!$E532</f>
        <v>0</v>
      </c>
      <c r="F181" s="193">
        <f>OTCHET!$F532</f>
        <v>4934544</v>
      </c>
      <c r="G181" s="122">
        <f>OTCHET!$G532</f>
        <v>4934544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662" t="s">
        <v>1336</v>
      </c>
      <c r="D182" s="1690"/>
      <c r="E182" s="192">
        <f>OTCHET!$E554</f>
        <v>0</v>
      </c>
      <c r="F182" s="193">
        <f>OTCHET!$F554</f>
        <v>-515879</v>
      </c>
      <c r="G182" s="122">
        <f>OTCHET!$G554</f>
        <v>-515879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662" t="s">
        <v>1337</v>
      </c>
      <c r="D183" s="1663"/>
      <c r="E183" s="192">
        <f>OTCHET!$E574</f>
        <v>0</v>
      </c>
      <c r="F183" s="193">
        <f>OTCHET!$F574</f>
        <v>-4367975</v>
      </c>
      <c r="G183" s="122">
        <f>OTCHET!$G574</f>
        <v>-4367975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664" t="s">
        <v>873</v>
      </c>
      <c r="D184" s="1665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0" t="s">
        <v>1758</v>
      </c>
      <c r="D185" s="1661"/>
      <c r="E185" s="86">
        <f>OTCHET!$E585</f>
        <v>0</v>
      </c>
      <c r="F185" s="86">
        <f>OTCHET!$F585</f>
        <v>50690</v>
      </c>
      <c r="G185" s="86">
        <f>OTCHET!$G585</f>
        <v>50690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52" t="str">
        <f>$B$7</f>
        <v>ОТЧЕТНИ ДАННИ ПО ЕБК ЗА СМЕТКИТЕ ЗА ЧУЖДИ СРЕДСТВА</v>
      </c>
      <c r="C189" s="1653"/>
      <c r="D189" s="1653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1011</v>
      </c>
      <c r="F190" s="93" t="s">
        <v>878</v>
      </c>
      <c r="G190" s="69"/>
      <c r="K190" s="179">
        <v>1</v>
      </c>
    </row>
    <row r="191" spans="1:11" ht="21.75" thickBot="1">
      <c r="B191" s="1654">
        <f>$B$9</f>
        <v>0</v>
      </c>
      <c r="C191" s="1655"/>
      <c r="D191" s="1655"/>
      <c r="E191" s="95">
        <f>$E$9</f>
        <v>42005</v>
      </c>
      <c r="F191" s="96">
        <f>$F$9</f>
        <v>42277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54" t="str">
        <f>$B$12</f>
        <v>Министерство на околната среда и водите</v>
      </c>
      <c r="C194" s="1655"/>
      <c r="D194" s="1655"/>
      <c r="E194" s="92" t="s">
        <v>1012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1013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1014</v>
      </c>
      <c r="K197" s="179">
        <v>1</v>
      </c>
    </row>
    <row r="198" spans="2:11" ht="21.75" thickBot="1">
      <c r="B198" s="166" t="s">
        <v>932</v>
      </c>
      <c r="C198" s="1670" t="s">
        <v>1338</v>
      </c>
      <c r="D198" s="1661"/>
      <c r="E198" s="61" t="s">
        <v>1016</v>
      </c>
      <c r="F198" s="341" t="s">
        <v>1017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671"/>
      <c r="D199" s="1659"/>
      <c r="E199" s="63">
        <v>2015</v>
      </c>
      <c r="F199" s="174" t="s">
        <v>1307</v>
      </c>
      <c r="G199" s="174" t="s">
        <v>1358</v>
      </c>
      <c r="H199" s="174" t="s">
        <v>1359</v>
      </c>
      <c r="I199" s="342" t="s">
        <v>1751</v>
      </c>
      <c r="J199" s="343" t="s">
        <v>1752</v>
      </c>
      <c r="K199" s="179">
        <v>1</v>
      </c>
    </row>
    <row r="200" spans="2:11">
      <c r="B200" s="168" t="s">
        <v>1339</v>
      </c>
      <c r="C200" s="1684" t="s">
        <v>1340</v>
      </c>
      <c r="D200" s="1685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1341</v>
      </c>
      <c r="C201" s="1677" t="s">
        <v>1342</v>
      </c>
      <c r="D201" s="1678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1343</v>
      </c>
      <c r="C202" s="1677" t="s">
        <v>1344</v>
      </c>
      <c r="D202" s="1678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1345</v>
      </c>
      <c r="C203" s="1680" t="s">
        <v>1346</v>
      </c>
      <c r="D203" s="1681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1347</v>
      </c>
      <c r="C204" s="1682" t="s">
        <v>1348</v>
      </c>
      <c r="D204" s="1683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1349</v>
      </c>
      <c r="C205" s="1679" t="s">
        <v>1350</v>
      </c>
      <c r="D205" s="1679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1351</v>
      </c>
      <c r="C206" s="1673" t="s">
        <v>1352</v>
      </c>
      <c r="D206" s="1674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1353</v>
      </c>
      <c r="C207" s="1673" t="s">
        <v>1354</v>
      </c>
      <c r="D207" s="1674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1355</v>
      </c>
      <c r="C208" s="1675" t="s">
        <v>1356</v>
      </c>
      <c r="D208" s="1676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668" t="s">
        <v>1357</v>
      </c>
      <c r="D209" s="1669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21:D21"/>
    <mergeCell ref="C161:D161"/>
    <mergeCell ref="C162:D162"/>
    <mergeCell ref="C163:D163"/>
    <mergeCell ref="C183:D183"/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132:D132"/>
    <mergeCell ref="B136:D136"/>
    <mergeCell ref="B138:D138"/>
    <mergeCell ref="B141:D141"/>
    <mergeCell ref="B152:D152"/>
    <mergeCell ref="B154:D154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K597"/>
  <sheetViews>
    <sheetView tabSelected="1" topLeftCell="B535" zoomScale="80" zoomScaleNormal="80" zoomScaleSheetLayoutView="75" workbookViewId="0">
      <selection activeCell="E594" sqref="E594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393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1010</v>
      </c>
      <c r="F5" s="345" t="s">
        <v>1010</v>
      </c>
      <c r="G5" s="345" t="s">
        <v>1010</v>
      </c>
      <c r="H5" s="345" t="s">
        <v>1010</v>
      </c>
      <c r="I5" s="345" t="s">
        <v>1010</v>
      </c>
      <c r="J5" s="345" t="s">
        <v>1010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1010</v>
      </c>
      <c r="G6" s="345" t="s">
        <v>1010</v>
      </c>
      <c r="H6" s="345" t="s">
        <v>1010</v>
      </c>
      <c r="I6" s="345" t="s">
        <v>1010</v>
      </c>
      <c r="J6" s="345" t="s">
        <v>1010</v>
      </c>
      <c r="K6" s="4">
        <v>1</v>
      </c>
      <c r="L6" s="515"/>
    </row>
    <row r="7" spans="1:12">
      <c r="A7" s="345"/>
      <c r="B7" s="1803" t="str">
        <f>VLOOKUP(E15,SMETKA,2,FALSE)</f>
        <v>ОТЧЕТНИ ДАННИ ПО ЕБК ЗА СМЕТКИТЕ ЗА ЧУЖДИ СРЕДСТВА</v>
      </c>
      <c r="C7" s="1804"/>
      <c r="D7" s="1804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1806</v>
      </c>
      <c r="F8" s="1236" t="s">
        <v>878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805"/>
      <c r="C9" s="1806"/>
      <c r="D9" s="1807"/>
      <c r="E9" s="1158">
        <v>42005</v>
      </c>
      <c r="F9" s="1159">
        <v>42277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1808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61" t="str">
        <f>VLOOKUP(F12,PRBK,2,FALSE)</f>
        <v>Министерство на околната среда и водите</v>
      </c>
      <c r="C12" s="1762"/>
      <c r="D12" s="1763"/>
      <c r="E12" s="1633" t="s">
        <v>1925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1807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1913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1014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1794</v>
      </c>
      <c r="E19" s="441" t="s">
        <v>1016</v>
      </c>
      <c r="F19" s="448" t="s">
        <v>1793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932</v>
      </c>
      <c r="C20" s="465" t="s">
        <v>1018</v>
      </c>
      <c r="D20" s="466" t="s">
        <v>1792</v>
      </c>
      <c r="E20" s="467">
        <v>2015</v>
      </c>
      <c r="F20" s="468" t="s">
        <v>1791</v>
      </c>
      <c r="G20" s="456" t="s">
        <v>1790</v>
      </c>
      <c r="H20" s="457" t="s">
        <v>1308</v>
      </c>
      <c r="I20" s="457" t="s">
        <v>1779</v>
      </c>
      <c r="J20" s="458" t="s">
        <v>1780</v>
      </c>
      <c r="K20" s="4">
        <v>1</v>
      </c>
      <c r="L20" s="538"/>
    </row>
    <row r="21" spans="1:26" ht="18.75">
      <c r="A21" s="540"/>
      <c r="B21" s="459"/>
      <c r="C21" s="460"/>
      <c r="D21" s="461" t="s">
        <v>1019</v>
      </c>
      <c r="E21" s="462" t="s">
        <v>396</v>
      </c>
      <c r="F21" s="463" t="s">
        <v>397</v>
      </c>
      <c r="G21" s="452" t="s">
        <v>1322</v>
      </c>
      <c r="H21" s="453" t="s">
        <v>1323</v>
      </c>
      <c r="I21" s="454" t="s">
        <v>1294</v>
      </c>
      <c r="J21" s="455" t="s">
        <v>1753</v>
      </c>
      <c r="K21" s="4">
        <v>1</v>
      </c>
      <c r="L21" s="538"/>
    </row>
    <row r="22" spans="1:26" s="405" customFormat="1" ht="18.75" customHeight="1">
      <c r="A22" s="541">
        <v>5</v>
      </c>
      <c r="B22" s="344">
        <v>100</v>
      </c>
      <c r="C22" s="1808" t="s">
        <v>1020</v>
      </c>
      <c r="D22" s="1809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customHeight="1">
      <c r="A23" s="542">
        <v>10</v>
      </c>
      <c r="B23" s="346"/>
      <c r="C23" s="347">
        <v>101</v>
      </c>
      <c r="D23" s="348" t="s">
        <v>1021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customHeight="1">
      <c r="A24" s="542">
        <v>15</v>
      </c>
      <c r="B24" s="346"/>
      <c r="C24" s="349">
        <v>102</v>
      </c>
      <c r="D24" s="350" t="s">
        <v>1022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customHeight="1">
      <c r="A25" s="542">
        <v>20</v>
      </c>
      <c r="B25" s="346"/>
      <c r="C25" s="349">
        <v>103</v>
      </c>
      <c r="D25" s="350" t="s">
        <v>1023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customHeight="1">
      <c r="A26" s="542">
        <v>20</v>
      </c>
      <c r="B26" s="346"/>
      <c r="C26" s="349">
        <v>108</v>
      </c>
      <c r="D26" s="351" t="s">
        <v>395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customHeight="1">
      <c r="A27" s="542">
        <v>21</v>
      </c>
      <c r="B27" s="346"/>
      <c r="C27" s="373">
        <v>109</v>
      </c>
      <c r="D27" s="374" t="s">
        <v>1363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customHeight="1">
      <c r="A28" s="543">
        <v>25</v>
      </c>
      <c r="B28" s="375">
        <v>200</v>
      </c>
      <c r="C28" s="1810" t="s">
        <v>1024</v>
      </c>
      <c r="D28" s="1811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customHeight="1">
      <c r="A29" s="542">
        <v>30</v>
      </c>
      <c r="B29" s="353"/>
      <c r="C29" s="347">
        <v>201</v>
      </c>
      <c r="D29" s="348" t="s">
        <v>1025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customHeight="1">
      <c r="A30" s="542">
        <v>35</v>
      </c>
      <c r="B30" s="353"/>
      <c r="C30" s="349">
        <v>202</v>
      </c>
      <c r="D30" s="350" t="s">
        <v>1026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customHeight="1">
      <c r="A31" s="542">
        <v>40</v>
      </c>
      <c r="B31" s="353"/>
      <c r="C31" s="349">
        <v>203</v>
      </c>
      <c r="D31" s="350" t="s">
        <v>1027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customHeight="1">
      <c r="A32" s="542">
        <v>45</v>
      </c>
      <c r="B32" s="353"/>
      <c r="C32" s="373">
        <v>204</v>
      </c>
      <c r="D32" s="380" t="s">
        <v>1028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customHeight="1">
      <c r="A33" s="543">
        <v>50</v>
      </c>
      <c r="B33" s="375">
        <v>400</v>
      </c>
      <c r="C33" s="1810" t="s">
        <v>1029</v>
      </c>
      <c r="D33" s="1811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customHeight="1">
      <c r="A34" s="542">
        <v>55</v>
      </c>
      <c r="B34" s="346"/>
      <c r="C34" s="347">
        <v>401</v>
      </c>
      <c r="D34" s="381" t="s">
        <v>1030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customHeight="1">
      <c r="A35" s="542">
        <v>56</v>
      </c>
      <c r="B35" s="346"/>
      <c r="C35" s="349">
        <v>402</v>
      </c>
      <c r="D35" s="382" t="s">
        <v>1031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customHeight="1">
      <c r="A36" s="542">
        <v>57</v>
      </c>
      <c r="B36" s="346"/>
      <c r="C36" s="349">
        <v>403</v>
      </c>
      <c r="D36" s="403" t="s">
        <v>1781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customHeight="1">
      <c r="A37" s="542">
        <v>58</v>
      </c>
      <c r="B37" s="359"/>
      <c r="C37" s="349">
        <v>404</v>
      </c>
      <c r="D37" s="382" t="s">
        <v>1032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customHeight="1">
      <c r="A38" s="542">
        <v>59</v>
      </c>
      <c r="B38" s="346"/>
      <c r="C38" s="352">
        <v>411</v>
      </c>
      <c r="D38" s="383" t="s">
        <v>1364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customHeight="1">
      <c r="A39" s="543">
        <v>65</v>
      </c>
      <c r="B39" s="375">
        <v>800</v>
      </c>
      <c r="C39" s="1810" t="s">
        <v>1748</v>
      </c>
      <c r="D39" s="1811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customHeight="1">
      <c r="A40" s="542">
        <v>70</v>
      </c>
      <c r="B40" s="355"/>
      <c r="C40" s="347">
        <v>801</v>
      </c>
      <c r="D40" s="348" t="s">
        <v>1033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customHeight="1">
      <c r="A41" s="542">
        <v>75</v>
      </c>
      <c r="B41" s="355"/>
      <c r="C41" s="349">
        <v>802</v>
      </c>
      <c r="D41" s="350" t="s">
        <v>1034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customHeight="1">
      <c r="A42" s="542">
        <v>80</v>
      </c>
      <c r="B42" s="355"/>
      <c r="C42" s="349">
        <v>804</v>
      </c>
      <c r="D42" s="350" t="s">
        <v>1035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customHeight="1">
      <c r="A43" s="542">
        <v>85</v>
      </c>
      <c r="B43" s="355"/>
      <c r="C43" s="373">
        <v>809</v>
      </c>
      <c r="D43" s="384" t="s">
        <v>1036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customHeight="1">
      <c r="A44" s="543">
        <v>95</v>
      </c>
      <c r="B44" s="375">
        <v>1000</v>
      </c>
      <c r="C44" s="376" t="s">
        <v>1037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customHeight="1">
      <c r="A45" s="542">
        <v>100</v>
      </c>
      <c r="B45" s="355"/>
      <c r="C45" s="347">
        <v>1001</v>
      </c>
      <c r="D45" s="348" t="s">
        <v>1038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customHeight="1">
      <c r="A46" s="542">
        <v>105</v>
      </c>
      <c r="B46" s="355"/>
      <c r="C46" s="349">
        <v>1002</v>
      </c>
      <c r="D46" s="350" t="s">
        <v>1039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customHeight="1">
      <c r="A47" s="542">
        <v>110</v>
      </c>
      <c r="B47" s="355"/>
      <c r="C47" s="349">
        <v>1004</v>
      </c>
      <c r="D47" s="350" t="s">
        <v>1040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customHeight="1">
      <c r="A48" s="542">
        <v>125</v>
      </c>
      <c r="B48" s="355"/>
      <c r="C48" s="352">
        <v>1007</v>
      </c>
      <c r="D48" s="380" t="s">
        <v>1041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customHeight="1">
      <c r="A49" s="543">
        <v>130</v>
      </c>
      <c r="B49" s="375">
        <v>1300</v>
      </c>
      <c r="C49" s="376" t="s">
        <v>1042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customHeight="1">
      <c r="A50" s="542">
        <v>135</v>
      </c>
      <c r="B50" s="346"/>
      <c r="C50" s="347">
        <v>1301</v>
      </c>
      <c r="D50" s="348" t="s">
        <v>1043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customHeight="1">
      <c r="A51" s="542">
        <v>140</v>
      </c>
      <c r="B51" s="346"/>
      <c r="C51" s="349">
        <v>1302</v>
      </c>
      <c r="D51" s="385" t="s">
        <v>1044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customHeight="1">
      <c r="A52" s="542">
        <v>145</v>
      </c>
      <c r="B52" s="346"/>
      <c r="C52" s="349">
        <v>1303</v>
      </c>
      <c r="D52" s="385" t="s">
        <v>1045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customHeight="1">
      <c r="A53" s="542"/>
      <c r="B53" s="346"/>
      <c r="C53" s="349">
        <v>1304</v>
      </c>
      <c r="D53" s="385" t="s">
        <v>1046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customHeight="1">
      <c r="A54" s="542">
        <v>150</v>
      </c>
      <c r="B54" s="346"/>
      <c r="C54" s="373">
        <v>1308</v>
      </c>
      <c r="D54" s="386" t="s">
        <v>1047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customHeight="1">
      <c r="A55" s="543">
        <v>160</v>
      </c>
      <c r="B55" s="375">
        <v>1400</v>
      </c>
      <c r="C55" s="376" t="s">
        <v>1048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customHeight="1">
      <c r="A56" s="542">
        <v>165</v>
      </c>
      <c r="B56" s="346"/>
      <c r="C56" s="347">
        <v>1401</v>
      </c>
      <c r="D56" s="348" t="s">
        <v>1049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customHeight="1">
      <c r="A57" s="542">
        <v>170</v>
      </c>
      <c r="B57" s="346"/>
      <c r="C57" s="352">
        <v>1402</v>
      </c>
      <c r="D57" s="387" t="s">
        <v>1050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customHeight="1">
      <c r="A58" s="543">
        <v>175</v>
      </c>
      <c r="B58" s="375">
        <v>1500</v>
      </c>
      <c r="C58" s="376" t="s">
        <v>1051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customHeight="1">
      <c r="A59" s="542">
        <v>180</v>
      </c>
      <c r="B59" s="346"/>
      <c r="C59" s="347">
        <v>1501</v>
      </c>
      <c r="D59" s="388" t="s">
        <v>1052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customHeight="1">
      <c r="A60" s="542">
        <v>185</v>
      </c>
      <c r="B60" s="346"/>
      <c r="C60" s="352">
        <v>1502</v>
      </c>
      <c r="D60" s="389" t="s">
        <v>1053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customHeight="1">
      <c r="A61" s="542"/>
      <c r="B61" s="375">
        <v>1600</v>
      </c>
      <c r="C61" s="376" t="s">
        <v>1054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customHeight="1">
      <c r="A62" s="543">
        <v>200</v>
      </c>
      <c r="B62" s="375">
        <v>1700</v>
      </c>
      <c r="C62" s="376" t="s">
        <v>1055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customHeight="1">
      <c r="A63" s="542">
        <v>205</v>
      </c>
      <c r="B63" s="346"/>
      <c r="C63" s="347">
        <v>1701</v>
      </c>
      <c r="D63" s="348" t="s">
        <v>1056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customHeight="1">
      <c r="A64" s="542">
        <v>210</v>
      </c>
      <c r="B64" s="346"/>
      <c r="C64" s="349">
        <v>1702</v>
      </c>
      <c r="D64" s="350" t="s">
        <v>1057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customHeight="1">
      <c r="A65" s="542">
        <v>215</v>
      </c>
      <c r="B65" s="346"/>
      <c r="C65" s="349">
        <v>1703</v>
      </c>
      <c r="D65" s="350" t="s">
        <v>1058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customHeight="1">
      <c r="A66" s="542">
        <v>225</v>
      </c>
      <c r="B66" s="346"/>
      <c r="C66" s="349">
        <v>1706</v>
      </c>
      <c r="D66" s="350" t="s">
        <v>1059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customHeight="1">
      <c r="A67" s="542">
        <v>226</v>
      </c>
      <c r="B67" s="346"/>
      <c r="C67" s="349">
        <v>1707</v>
      </c>
      <c r="D67" s="350" t="s">
        <v>1060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customHeight="1">
      <c r="A68" s="542">
        <v>227</v>
      </c>
      <c r="B68" s="346"/>
      <c r="C68" s="352">
        <v>1709</v>
      </c>
      <c r="D68" s="380" t="s">
        <v>1061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customHeight="1">
      <c r="A69" s="543">
        <v>231</v>
      </c>
      <c r="B69" s="375">
        <v>1800</v>
      </c>
      <c r="C69" s="376" t="s">
        <v>1062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customHeight="1">
      <c r="A70" s="543">
        <v>235</v>
      </c>
      <c r="B70" s="375">
        <v>1900</v>
      </c>
      <c r="C70" s="376" t="s">
        <v>1063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customHeight="1">
      <c r="A71" s="543">
        <v>255</v>
      </c>
      <c r="B71" s="375">
        <v>2000</v>
      </c>
      <c r="C71" s="376" t="s">
        <v>1064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1065</v>
      </c>
      <c r="D72" s="377"/>
      <c r="E72" s="378">
        <f t="shared" ref="E72:J72" si="11">SUM(E73:E86)</f>
        <v>0</v>
      </c>
      <c r="F72" s="379">
        <f t="shared" si="11"/>
        <v>-50690</v>
      </c>
      <c r="G72" s="673">
        <f t="shared" si="11"/>
        <v>-50690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customHeight="1">
      <c r="A73" s="542">
        <v>270</v>
      </c>
      <c r="B73" s="346"/>
      <c r="C73" s="347">
        <v>2401</v>
      </c>
      <c r="D73" s="388" t="s">
        <v>1066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customHeight="1">
      <c r="A74" s="542">
        <v>280</v>
      </c>
      <c r="B74" s="346"/>
      <c r="C74" s="349">
        <v>2403</v>
      </c>
      <c r="D74" s="385" t="s">
        <v>1067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customHeight="1">
      <c r="A75" s="542">
        <v>285</v>
      </c>
      <c r="B75" s="346"/>
      <c r="C75" s="349">
        <v>2404</v>
      </c>
      <c r="D75" s="350" t="s">
        <v>1068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customHeight="1">
      <c r="A76" s="542">
        <v>290</v>
      </c>
      <c r="B76" s="346"/>
      <c r="C76" s="349">
        <v>2405</v>
      </c>
      <c r="D76" s="385" t="s">
        <v>1069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customHeight="1">
      <c r="A77" s="542">
        <v>295</v>
      </c>
      <c r="B77" s="346"/>
      <c r="C77" s="349">
        <v>2406</v>
      </c>
      <c r="D77" s="385" t="s">
        <v>1070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customHeight="1">
      <c r="A78" s="542">
        <v>300</v>
      </c>
      <c r="B78" s="346"/>
      <c r="C78" s="349">
        <v>2407</v>
      </c>
      <c r="D78" s="385" t="s">
        <v>1071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1072</v>
      </c>
      <c r="E79" s="682"/>
      <c r="F79" s="683">
        <f t="shared" si="12"/>
        <v>-50690</v>
      </c>
      <c r="G79" s="606">
        <v>-50690</v>
      </c>
      <c r="H79" s="607"/>
      <c r="I79" s="607"/>
      <c r="J79" s="608"/>
      <c r="K79" s="1644">
        <f t="shared" si="1"/>
        <v>1</v>
      </c>
      <c r="L79" s="539"/>
    </row>
    <row r="80" spans="1:26" ht="18.75" customHeight="1">
      <c r="A80" s="542">
        <v>310</v>
      </c>
      <c r="B80" s="346"/>
      <c r="C80" s="349">
        <v>2409</v>
      </c>
      <c r="D80" s="385" t="s">
        <v>1073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customHeight="1">
      <c r="A81" s="542">
        <v>315</v>
      </c>
      <c r="B81" s="346"/>
      <c r="C81" s="349">
        <v>2410</v>
      </c>
      <c r="D81" s="385" t="s">
        <v>1074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customHeight="1">
      <c r="A82" s="542">
        <v>325</v>
      </c>
      <c r="B82" s="346"/>
      <c r="C82" s="349">
        <v>2412</v>
      </c>
      <c r="D82" s="350" t="s">
        <v>1075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customHeight="1">
      <c r="A83" s="542">
        <v>330</v>
      </c>
      <c r="B83" s="346"/>
      <c r="C83" s="349">
        <v>2413</v>
      </c>
      <c r="D83" s="385" t="s">
        <v>1076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customHeight="1">
      <c r="A84" s="544">
        <v>335</v>
      </c>
      <c r="B84" s="346"/>
      <c r="C84" s="349">
        <v>2415</v>
      </c>
      <c r="D84" s="350" t="s">
        <v>1077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customHeight="1">
      <c r="A85" s="545">
        <v>340</v>
      </c>
      <c r="B85" s="356"/>
      <c r="C85" s="349">
        <v>2418</v>
      </c>
      <c r="D85" s="390" t="s">
        <v>1078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customHeight="1">
      <c r="A86" s="545">
        <v>345</v>
      </c>
      <c r="B86" s="357"/>
      <c r="C86" s="352">
        <v>2419</v>
      </c>
      <c r="D86" s="387" t="s">
        <v>1079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customHeight="1">
      <c r="A87" s="546">
        <v>350</v>
      </c>
      <c r="B87" s="375">
        <v>2500</v>
      </c>
      <c r="C87" s="376" t="s">
        <v>1080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customHeight="1">
      <c r="A88" s="545">
        <v>355</v>
      </c>
      <c r="B88" s="356"/>
      <c r="C88" s="347">
        <v>2501</v>
      </c>
      <c r="D88" s="391" t="s">
        <v>1081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customHeight="1">
      <c r="A89" s="545">
        <v>356</v>
      </c>
      <c r="B89" s="357"/>
      <c r="C89" s="352">
        <v>2502</v>
      </c>
      <c r="D89" s="392" t="s">
        <v>482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customHeight="1">
      <c r="A90" s="547">
        <v>360</v>
      </c>
      <c r="B90" s="375">
        <v>2600</v>
      </c>
      <c r="C90" s="376" t="s">
        <v>483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customHeight="1">
      <c r="A91" s="547">
        <v>370</v>
      </c>
      <c r="B91" s="375">
        <v>2700</v>
      </c>
      <c r="C91" s="376" t="s">
        <v>484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customHeight="1">
      <c r="A92" s="548">
        <v>375</v>
      </c>
      <c r="B92" s="346"/>
      <c r="C92" s="347">
        <v>2701</v>
      </c>
      <c r="D92" s="348" t="s">
        <v>485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customHeight="1">
      <c r="A93" s="548">
        <v>380</v>
      </c>
      <c r="B93" s="346"/>
      <c r="C93" s="349" t="s">
        <v>486</v>
      </c>
      <c r="D93" s="350" t="s">
        <v>487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customHeight="1">
      <c r="A94" s="548">
        <v>385</v>
      </c>
      <c r="B94" s="346"/>
      <c r="C94" s="349" t="s">
        <v>488</v>
      </c>
      <c r="D94" s="350" t="s">
        <v>489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customHeight="1">
      <c r="A95" s="548">
        <v>390</v>
      </c>
      <c r="B95" s="358"/>
      <c r="C95" s="349">
        <v>2704</v>
      </c>
      <c r="D95" s="350" t="s">
        <v>490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customHeight="1">
      <c r="A96" s="548">
        <v>395</v>
      </c>
      <c r="B96" s="346"/>
      <c r="C96" s="349" t="s">
        <v>491</v>
      </c>
      <c r="D96" s="350" t="s">
        <v>492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customHeight="1">
      <c r="A97" s="548">
        <v>400</v>
      </c>
      <c r="B97" s="353"/>
      <c r="C97" s="349">
        <v>2706</v>
      </c>
      <c r="D97" s="350" t="s">
        <v>493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customHeight="1">
      <c r="A98" s="548">
        <v>405</v>
      </c>
      <c r="B98" s="346"/>
      <c r="C98" s="349" t="s">
        <v>494</v>
      </c>
      <c r="D98" s="350" t="s">
        <v>495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customHeight="1">
      <c r="A99" s="548">
        <v>410</v>
      </c>
      <c r="B99" s="353"/>
      <c r="C99" s="349" t="s">
        <v>496</v>
      </c>
      <c r="D99" s="350" t="s">
        <v>1086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customHeight="1">
      <c r="A100" s="548">
        <v>420</v>
      </c>
      <c r="B100" s="346"/>
      <c r="C100" s="349" t="s">
        <v>1087</v>
      </c>
      <c r="D100" s="350" t="s">
        <v>1088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customHeight="1">
      <c r="A101" s="548">
        <v>425</v>
      </c>
      <c r="B101" s="346"/>
      <c r="C101" s="349" t="s">
        <v>1089</v>
      </c>
      <c r="D101" s="350" t="s">
        <v>1090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customHeight="1">
      <c r="A102" s="548">
        <v>430</v>
      </c>
      <c r="B102" s="346"/>
      <c r="C102" s="349" t="s">
        <v>1091</v>
      </c>
      <c r="D102" s="350" t="s">
        <v>1092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customHeight="1">
      <c r="A103" s="548">
        <v>436</v>
      </c>
      <c r="B103" s="346"/>
      <c r="C103" s="349" t="s">
        <v>1093</v>
      </c>
      <c r="D103" s="393" t="s">
        <v>1094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customHeight="1">
      <c r="A104" s="548">
        <v>440</v>
      </c>
      <c r="B104" s="346"/>
      <c r="C104" s="352" t="s">
        <v>1095</v>
      </c>
      <c r="D104" s="394" t="s">
        <v>1096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customHeight="1">
      <c r="A105" s="547">
        <v>445</v>
      </c>
      <c r="B105" s="375">
        <v>2800</v>
      </c>
      <c r="C105" s="376" t="s">
        <v>1097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customHeight="1">
      <c r="A106" s="548">
        <v>450</v>
      </c>
      <c r="B106" s="346"/>
      <c r="C106" s="347">
        <v>2801</v>
      </c>
      <c r="D106" s="388" t="s">
        <v>1098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customHeight="1">
      <c r="A107" s="548">
        <v>455</v>
      </c>
      <c r="B107" s="346"/>
      <c r="C107" s="349">
        <v>2802</v>
      </c>
      <c r="D107" s="390" t="s">
        <v>1099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customHeight="1">
      <c r="A108" s="548">
        <v>455</v>
      </c>
      <c r="B108" s="346"/>
      <c r="C108" s="352">
        <v>2809</v>
      </c>
      <c r="D108" s="395" t="s">
        <v>798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customHeight="1">
      <c r="A109" s="547">
        <v>470</v>
      </c>
      <c r="B109" s="375">
        <v>3600</v>
      </c>
      <c r="C109" s="376" t="s">
        <v>1772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customHeight="1">
      <c r="A110" s="548">
        <v>475</v>
      </c>
      <c r="B110" s="346"/>
      <c r="C110" s="347">
        <v>3601</v>
      </c>
      <c r="D110" s="388" t="s">
        <v>1101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customHeight="1">
      <c r="A111" s="548">
        <v>480</v>
      </c>
      <c r="B111" s="346"/>
      <c r="C111" s="349">
        <v>3610</v>
      </c>
      <c r="D111" s="350" t="s">
        <v>1754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customHeight="1">
      <c r="A112" s="548">
        <v>480</v>
      </c>
      <c r="B112" s="346"/>
      <c r="C112" s="349">
        <v>3611</v>
      </c>
      <c r="D112" s="350" t="s">
        <v>1102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customHeight="1">
      <c r="A113" s="548">
        <v>485</v>
      </c>
      <c r="B113" s="346"/>
      <c r="C113" s="349">
        <v>3612</v>
      </c>
      <c r="D113" s="350" t="s">
        <v>1103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customHeight="1">
      <c r="A114" s="548"/>
      <c r="B114" s="346"/>
      <c r="C114" s="349">
        <v>3618</v>
      </c>
      <c r="D114" s="350" t="s">
        <v>1746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customHeight="1">
      <c r="A115" s="548">
        <v>490</v>
      </c>
      <c r="B115" s="346"/>
      <c r="C115" s="373">
        <v>3619</v>
      </c>
      <c r="D115" s="394" t="s">
        <v>1104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customHeight="1">
      <c r="A116" s="547">
        <v>495</v>
      </c>
      <c r="B116" s="375">
        <v>3700</v>
      </c>
      <c r="C116" s="376" t="s">
        <v>1105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customHeight="1">
      <c r="A117" s="548">
        <v>500</v>
      </c>
      <c r="B117" s="346"/>
      <c r="C117" s="347">
        <v>3701</v>
      </c>
      <c r="D117" s="348" t="s">
        <v>1106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customHeight="1">
      <c r="A118" s="548">
        <v>505</v>
      </c>
      <c r="B118" s="346"/>
      <c r="C118" s="349">
        <v>3702</v>
      </c>
      <c r="D118" s="350" t="s">
        <v>1107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customHeight="1">
      <c r="A119" s="548">
        <v>510</v>
      </c>
      <c r="B119" s="346"/>
      <c r="C119" s="352">
        <v>3709</v>
      </c>
      <c r="D119" s="387" t="s">
        <v>1108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customHeight="1">
      <c r="A120" s="549">
        <v>515</v>
      </c>
      <c r="B120" s="375">
        <v>4000</v>
      </c>
      <c r="C120" s="376" t="s">
        <v>1823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customHeight="1">
      <c r="A121" s="550">
        <v>516</v>
      </c>
      <c r="B121" s="346"/>
      <c r="C121" s="347">
        <v>4021</v>
      </c>
      <c r="D121" s="396" t="s">
        <v>1110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customHeight="1">
      <c r="A122" s="550">
        <v>517</v>
      </c>
      <c r="B122" s="346"/>
      <c r="C122" s="349">
        <v>4022</v>
      </c>
      <c r="D122" s="397" t="s">
        <v>654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customHeight="1">
      <c r="A123" s="550">
        <v>518</v>
      </c>
      <c r="B123" s="346"/>
      <c r="C123" s="349">
        <v>4023</v>
      </c>
      <c r="D123" s="397" t="s">
        <v>655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customHeight="1">
      <c r="A124" s="550">
        <v>519</v>
      </c>
      <c r="B124" s="346"/>
      <c r="C124" s="349">
        <v>4024</v>
      </c>
      <c r="D124" s="397" t="s">
        <v>656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customHeight="1">
      <c r="A125" s="550">
        <v>520</v>
      </c>
      <c r="B125" s="346"/>
      <c r="C125" s="349">
        <v>4025</v>
      </c>
      <c r="D125" s="397" t="s">
        <v>657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customHeight="1">
      <c r="A126" s="550">
        <v>521</v>
      </c>
      <c r="B126" s="346"/>
      <c r="C126" s="349">
        <v>4026</v>
      </c>
      <c r="D126" s="397" t="s">
        <v>658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customHeight="1">
      <c r="A127" s="550">
        <v>522</v>
      </c>
      <c r="B127" s="346"/>
      <c r="C127" s="349">
        <v>4029</v>
      </c>
      <c r="D127" s="397" t="s">
        <v>659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customHeight="1">
      <c r="A128" s="550">
        <v>523</v>
      </c>
      <c r="B128" s="346"/>
      <c r="C128" s="349">
        <v>4030</v>
      </c>
      <c r="D128" s="397" t="s">
        <v>660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customHeight="1">
      <c r="A129" s="550">
        <v>523</v>
      </c>
      <c r="B129" s="346"/>
      <c r="C129" s="349">
        <v>4039</v>
      </c>
      <c r="D129" s="397" t="s">
        <v>799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customHeight="1">
      <c r="A130" s="550">
        <v>524</v>
      </c>
      <c r="B130" s="346"/>
      <c r="C130" s="349">
        <v>4040</v>
      </c>
      <c r="D130" s="397" t="s">
        <v>661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customHeight="1">
      <c r="A131" s="550">
        <v>526</v>
      </c>
      <c r="B131" s="346"/>
      <c r="C131" s="373">
        <v>4072</v>
      </c>
      <c r="D131" s="398" t="s">
        <v>662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customHeight="1">
      <c r="A132" s="547">
        <v>540</v>
      </c>
      <c r="B132" s="375">
        <v>4100</v>
      </c>
      <c r="C132" s="376" t="s">
        <v>663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customHeight="1">
      <c r="A133" s="547">
        <v>550</v>
      </c>
      <c r="B133" s="375">
        <v>4200</v>
      </c>
      <c r="C133" s="376" t="s">
        <v>664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customHeight="1">
      <c r="A134" s="547">
        <v>560</v>
      </c>
      <c r="B134" s="375" t="s">
        <v>665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customHeight="1">
      <c r="A138" s="548">
        <v>580</v>
      </c>
      <c r="B138" s="346"/>
      <c r="C138" s="347">
        <v>4610</v>
      </c>
      <c r="D138" s="401" t="s">
        <v>1782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customHeight="1">
      <c r="A139" s="548">
        <v>585</v>
      </c>
      <c r="B139" s="346"/>
      <c r="C139" s="349">
        <v>4620</v>
      </c>
      <c r="D139" s="393" t="s">
        <v>1783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customHeight="1">
      <c r="A140" s="548">
        <v>590</v>
      </c>
      <c r="B140" s="346"/>
      <c r="C140" s="349">
        <v>4630</v>
      </c>
      <c r="D140" s="393" t="s">
        <v>1784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customHeight="1">
      <c r="A141" s="548">
        <v>595</v>
      </c>
      <c r="B141" s="346"/>
      <c r="C141" s="349">
        <v>4640</v>
      </c>
      <c r="D141" s="393" t="s">
        <v>1785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customHeight="1">
      <c r="A142" s="548">
        <v>600</v>
      </c>
      <c r="B142" s="346"/>
      <c r="C142" s="349">
        <v>4650</v>
      </c>
      <c r="D142" s="393" t="s">
        <v>1786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customHeight="1">
      <c r="A143" s="548">
        <v>605</v>
      </c>
      <c r="B143" s="346"/>
      <c r="C143" s="349">
        <v>4660</v>
      </c>
      <c r="D143" s="393" t="s">
        <v>1787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customHeight="1">
      <c r="A144" s="548">
        <v>610</v>
      </c>
      <c r="B144" s="346"/>
      <c r="C144" s="349">
        <v>4670</v>
      </c>
      <c r="D144" s="393" t="s">
        <v>1789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customHeight="1">
      <c r="A145" s="548">
        <v>615</v>
      </c>
      <c r="B145" s="346"/>
      <c r="C145" s="373">
        <v>4680</v>
      </c>
      <c r="D145" s="402" t="s">
        <v>1788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customHeight="1">
      <c r="A146" s="547">
        <v>575</v>
      </c>
      <c r="B146" s="375">
        <v>4700</v>
      </c>
      <c r="C146" s="376" t="s">
        <v>800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>
      <c r="A147" s="548">
        <v>580</v>
      </c>
      <c r="B147" s="346"/>
      <c r="C147" s="347">
        <v>4743</v>
      </c>
      <c r="D147" s="401" t="s">
        <v>1398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>
      <c r="A148" s="548">
        <v>585</v>
      </c>
      <c r="B148" s="346"/>
      <c r="C148" s="349">
        <v>4744</v>
      </c>
      <c r="D148" s="393" t="s">
        <v>1399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>
      <c r="A149" s="548">
        <v>590</v>
      </c>
      <c r="B149" s="346"/>
      <c r="C149" s="349">
        <v>4745</v>
      </c>
      <c r="D149" s="393" t="s">
        <v>1400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>
      <c r="A150" s="548">
        <v>595</v>
      </c>
      <c r="B150" s="346"/>
      <c r="C150" s="349">
        <v>4749</v>
      </c>
      <c r="D150" s="393" t="s">
        <v>1401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>
      <c r="A151" s="548">
        <v>600</v>
      </c>
      <c r="B151" s="346"/>
      <c r="C151" s="349">
        <v>4751</v>
      </c>
      <c r="D151" s="393" t="s">
        <v>1402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>
      <c r="A152" s="548">
        <v>605</v>
      </c>
      <c r="B152" s="346"/>
      <c r="C152" s="349">
        <v>4752</v>
      </c>
      <c r="D152" s="393" t="s">
        <v>1403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>
      <c r="A153" s="548">
        <v>610</v>
      </c>
      <c r="B153" s="346"/>
      <c r="C153" s="349">
        <v>4753</v>
      </c>
      <c r="D153" s="393" t="s">
        <v>1404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>
      <c r="A154" s="548">
        <v>615</v>
      </c>
      <c r="B154" s="346"/>
      <c r="C154" s="373">
        <v>4759</v>
      </c>
      <c r="D154" s="402" t="s">
        <v>1405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customHeight="1">
      <c r="A155" s="547">
        <v>575</v>
      </c>
      <c r="B155" s="375">
        <v>4800</v>
      </c>
      <c r="C155" s="376" t="s">
        <v>801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customHeight="1">
      <c r="A156" s="548">
        <v>580</v>
      </c>
      <c r="B156" s="346"/>
      <c r="C156" s="347">
        <v>4810</v>
      </c>
      <c r="D156" s="401" t="s">
        <v>802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customHeight="1">
      <c r="A157" s="548">
        <v>585</v>
      </c>
      <c r="B157" s="346"/>
      <c r="C157" s="349">
        <v>4820</v>
      </c>
      <c r="D157" s="393" t="s">
        <v>1899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customHeight="1">
      <c r="A158" s="548">
        <v>590</v>
      </c>
      <c r="B158" s="346"/>
      <c r="C158" s="349">
        <v>4830</v>
      </c>
      <c r="D158" s="393" t="s">
        <v>803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customHeight="1">
      <c r="A159" s="548">
        <v>595</v>
      </c>
      <c r="B159" s="346"/>
      <c r="C159" s="349">
        <v>4840</v>
      </c>
      <c r="D159" s="393" t="s">
        <v>804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>
      <c r="A160" s="548">
        <v>600</v>
      </c>
      <c r="B160" s="346"/>
      <c r="C160" s="349">
        <v>4850</v>
      </c>
      <c r="D160" s="393" t="s">
        <v>805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>
      <c r="A161" s="548">
        <v>605</v>
      </c>
      <c r="B161" s="346"/>
      <c r="C161" s="349">
        <v>4860</v>
      </c>
      <c r="D161" s="393" t="s">
        <v>806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>
      <c r="A162" s="548">
        <v>610</v>
      </c>
      <c r="B162" s="346"/>
      <c r="C162" s="349">
        <v>4870</v>
      </c>
      <c r="D162" s="393" t="s">
        <v>807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>
      <c r="A163" s="548">
        <v>615</v>
      </c>
      <c r="B163" s="471"/>
      <c r="C163" s="352">
        <v>4880</v>
      </c>
      <c r="D163" s="402" t="s">
        <v>808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1796</v>
      </c>
      <c r="C164" s="1474" t="s">
        <v>666</v>
      </c>
      <c r="D164" s="1475" t="s">
        <v>1795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-50690</v>
      </c>
      <c r="G164" s="677">
        <f t="shared" si="30"/>
        <v>-50690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80" t="str">
        <f>$B$7</f>
        <v>ОТЧЕТНИ ДАННИ ПО ЕБК ЗА СМЕТКИТЕ ЗА ЧУЖДИ СРЕДСТВА</v>
      </c>
      <c r="C169" s="1781"/>
      <c r="D169" s="1781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1806</v>
      </c>
      <c r="F170" s="1248" t="s">
        <v>878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5">
        <f>$B$9</f>
        <v>0</v>
      </c>
      <c r="C171" s="1776"/>
      <c r="D171" s="1777"/>
      <c r="E171" s="1158">
        <f>$E$9</f>
        <v>42005</v>
      </c>
      <c r="F171" s="1252">
        <f>$F$9</f>
        <v>42277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61" t="str">
        <f>$B$12</f>
        <v>Министерство на околната среда и водите</v>
      </c>
      <c r="C174" s="1762"/>
      <c r="D174" s="1763"/>
      <c r="E174" s="1255" t="s">
        <v>1778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1913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1014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668</v>
      </c>
      <c r="E178" s="1271" t="s">
        <v>1016</v>
      </c>
      <c r="F178" s="534" t="s">
        <v>1793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932</v>
      </c>
      <c r="C179" s="1276" t="s">
        <v>1018</v>
      </c>
      <c r="D179" s="1485" t="s">
        <v>379</v>
      </c>
      <c r="E179" s="1278">
        <v>2015</v>
      </c>
      <c r="F179" s="535" t="s">
        <v>1791</v>
      </c>
      <c r="G179" s="1486" t="s">
        <v>1790</v>
      </c>
      <c r="H179" s="1487" t="s">
        <v>1308</v>
      </c>
      <c r="I179" s="1488" t="s">
        <v>1779</v>
      </c>
      <c r="J179" s="1489" t="s">
        <v>1780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669</v>
      </c>
      <c r="E180" s="514" t="s">
        <v>396</v>
      </c>
      <c r="F180" s="514" t="s">
        <v>397</v>
      </c>
      <c r="G180" s="517" t="s">
        <v>1322</v>
      </c>
      <c r="H180" s="518" t="s">
        <v>1323</v>
      </c>
      <c r="I180" s="518" t="s">
        <v>1294</v>
      </c>
      <c r="J180" s="519" t="s">
        <v>1753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customHeight="1">
      <c r="A182" s="8">
        <v>5</v>
      </c>
      <c r="B182" s="1296">
        <v>100</v>
      </c>
      <c r="C182" s="1812" t="s">
        <v>670</v>
      </c>
      <c r="D182" s="1789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1859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customHeight="1">
      <c r="A183" s="9">
        <v>10</v>
      </c>
      <c r="B183" s="1297"/>
      <c r="C183" s="1298">
        <v>101</v>
      </c>
      <c r="D183" s="1299" t="s">
        <v>671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1859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customHeight="1">
      <c r="A184" s="9">
        <v>15</v>
      </c>
      <c r="B184" s="1297"/>
      <c r="C184" s="1300">
        <v>102</v>
      </c>
      <c r="D184" s="1301" t="s">
        <v>672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1860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customHeight="1">
      <c r="A185" s="8">
        <v>35</v>
      </c>
      <c r="B185" s="1296">
        <v>200</v>
      </c>
      <c r="C185" s="1791" t="s">
        <v>673</v>
      </c>
      <c r="D185" s="1791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1861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customHeight="1">
      <c r="A186" s="9">
        <v>40</v>
      </c>
      <c r="B186" s="1302"/>
      <c r="C186" s="1298">
        <v>201</v>
      </c>
      <c r="D186" s="1299" t="s">
        <v>674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1862</v>
      </c>
    </row>
    <row r="187" spans="1:26" ht="18" customHeight="1">
      <c r="A187" s="9">
        <v>45</v>
      </c>
      <c r="B187" s="1303"/>
      <c r="C187" s="1304">
        <v>202</v>
      </c>
      <c r="D187" s="1305" t="s">
        <v>675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1863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>
      <c r="A188" s="9">
        <v>50</v>
      </c>
      <c r="B188" s="1306"/>
      <c r="C188" s="1304">
        <v>205</v>
      </c>
      <c r="D188" s="1305" t="s">
        <v>1170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1864</v>
      </c>
    </row>
    <row r="189" spans="1:26" ht="18" customHeight="1">
      <c r="A189" s="9">
        <v>55</v>
      </c>
      <c r="B189" s="1306"/>
      <c r="C189" s="1304">
        <v>208</v>
      </c>
      <c r="D189" s="1307" t="s">
        <v>1171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1865</v>
      </c>
    </row>
    <row r="190" spans="1:26" ht="18" customHeight="1">
      <c r="A190" s="9">
        <v>60</v>
      </c>
      <c r="B190" s="1302"/>
      <c r="C190" s="1300">
        <v>209</v>
      </c>
      <c r="D190" s="1308" t="s">
        <v>1172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1866</v>
      </c>
    </row>
    <row r="191" spans="1:26" s="406" customFormat="1" ht="18.75" customHeight="1">
      <c r="A191" s="8">
        <v>65</v>
      </c>
      <c r="B191" s="1296">
        <v>500</v>
      </c>
      <c r="C191" s="1792" t="s">
        <v>1173</v>
      </c>
      <c r="D191" s="1792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1867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>
      <c r="A192" s="9">
        <v>70</v>
      </c>
      <c r="B192" s="1302"/>
      <c r="C192" s="1309">
        <v>551</v>
      </c>
      <c r="D192" s="1310" t="s">
        <v>1174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1862</v>
      </c>
    </row>
    <row r="193" spans="1:26" ht="18.75" customHeight="1">
      <c r="A193" s="9">
        <v>75</v>
      </c>
      <c r="B193" s="1302"/>
      <c r="C193" s="1311">
        <f>C192+1</f>
        <v>552</v>
      </c>
      <c r="D193" s="1312" t="s">
        <v>1813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1868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customHeight="1">
      <c r="A194" s="9">
        <v>80</v>
      </c>
      <c r="B194" s="1313"/>
      <c r="C194" s="1311">
        <v>560</v>
      </c>
      <c r="D194" s="1314" t="s">
        <v>1176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1864</v>
      </c>
    </row>
    <row r="195" spans="1:26" ht="18.75" customHeight="1">
      <c r="A195" s="9">
        <v>85</v>
      </c>
      <c r="B195" s="1313"/>
      <c r="C195" s="1311">
        <v>580</v>
      </c>
      <c r="D195" s="1312" t="s">
        <v>1177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1869</v>
      </c>
    </row>
    <row r="196" spans="1:26" ht="31.5">
      <c r="A196" s="9">
        <v>90</v>
      </c>
      <c r="B196" s="1302"/>
      <c r="C196" s="1315">
        <v>590</v>
      </c>
      <c r="D196" s="1316" t="s">
        <v>1178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customHeight="1">
      <c r="A197" s="8">
        <v>115</v>
      </c>
      <c r="B197" s="1296">
        <v>800</v>
      </c>
      <c r="C197" s="1794" t="s">
        <v>1179</v>
      </c>
      <c r="D197" s="1795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1870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customHeight="1">
      <c r="A198" s="8">
        <v>125</v>
      </c>
      <c r="B198" s="1296">
        <v>1000</v>
      </c>
      <c r="C198" s="1791" t="s">
        <v>1180</v>
      </c>
      <c r="D198" s="1791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1862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customHeight="1">
      <c r="A199" s="9">
        <v>130</v>
      </c>
      <c r="B199" s="1303"/>
      <c r="C199" s="1298">
        <v>1011</v>
      </c>
      <c r="D199" s="1317" t="s">
        <v>1181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customHeight="1">
      <c r="A200" s="9">
        <v>135</v>
      </c>
      <c r="B200" s="1303"/>
      <c r="C200" s="1304">
        <v>1012</v>
      </c>
      <c r="D200" s="1305" t="s">
        <v>1182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1859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customHeight="1">
      <c r="A201" s="9">
        <v>140</v>
      </c>
      <c r="B201" s="1303"/>
      <c r="C201" s="1304">
        <v>1013</v>
      </c>
      <c r="D201" s="1305" t="s">
        <v>1183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1862</v>
      </c>
    </row>
    <row r="202" spans="1:26" ht="18.75" customHeight="1">
      <c r="A202" s="9">
        <v>145</v>
      </c>
      <c r="B202" s="1303"/>
      <c r="C202" s="1304">
        <v>1014</v>
      </c>
      <c r="D202" s="1305" t="s">
        <v>1184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1872</v>
      </c>
    </row>
    <row r="203" spans="1:26" ht="18.75" customHeight="1">
      <c r="A203" s="9">
        <v>150</v>
      </c>
      <c r="B203" s="1303"/>
      <c r="C203" s="1304">
        <v>1015</v>
      </c>
      <c r="D203" s="1305" t="s">
        <v>1185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1875</v>
      </c>
    </row>
    <row r="204" spans="1:26" ht="18.75" customHeight="1">
      <c r="A204" s="9">
        <v>155</v>
      </c>
      <c r="B204" s="1303"/>
      <c r="C204" s="1318">
        <v>1016</v>
      </c>
      <c r="D204" s="1319" t="s">
        <v>1186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1871</v>
      </c>
    </row>
    <row r="205" spans="1:26" ht="18.75" customHeight="1">
      <c r="A205" s="9">
        <v>160</v>
      </c>
      <c r="B205" s="1297"/>
      <c r="C205" s="1320">
        <v>1020</v>
      </c>
      <c r="D205" s="1321" t="s">
        <v>1187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1876</v>
      </c>
    </row>
    <row r="206" spans="1:26" ht="18.75" customHeight="1">
      <c r="A206" s="9">
        <v>165</v>
      </c>
      <c r="B206" s="1303"/>
      <c r="C206" s="1322">
        <v>1030</v>
      </c>
      <c r="D206" s="1323" t="s">
        <v>1188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1864</v>
      </c>
    </row>
    <row r="207" spans="1:26" ht="18.75" customHeight="1">
      <c r="A207" s="9">
        <v>175</v>
      </c>
      <c r="B207" s="1303"/>
      <c r="C207" s="1320">
        <v>1051</v>
      </c>
      <c r="D207" s="1324" t="s">
        <v>1189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customHeight="1">
      <c r="A208" s="9">
        <v>180</v>
      </c>
      <c r="B208" s="1303"/>
      <c r="C208" s="1304">
        <v>1052</v>
      </c>
      <c r="D208" s="1305" t="s">
        <v>1190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customHeight="1">
      <c r="A209" s="9">
        <v>185</v>
      </c>
      <c r="B209" s="1303"/>
      <c r="C209" s="1322">
        <v>1053</v>
      </c>
      <c r="D209" s="1323" t="s">
        <v>1797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1859</v>
      </c>
    </row>
    <row r="210" spans="1:26" ht="18.75" customHeight="1">
      <c r="A210" s="9">
        <v>190</v>
      </c>
      <c r="B210" s="1303"/>
      <c r="C210" s="1320">
        <v>1062</v>
      </c>
      <c r="D210" s="1321" t="s">
        <v>1191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1860</v>
      </c>
    </row>
    <row r="211" spans="1:26" ht="18.75" customHeight="1">
      <c r="A211" s="9">
        <v>200</v>
      </c>
      <c r="B211" s="1303"/>
      <c r="C211" s="1322">
        <v>1063</v>
      </c>
      <c r="D211" s="1325" t="s">
        <v>1745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1861</v>
      </c>
    </row>
    <row r="212" spans="1:26" ht="18.75" customHeight="1">
      <c r="A212" s="9">
        <v>200</v>
      </c>
      <c r="B212" s="1303"/>
      <c r="C212" s="1326">
        <v>1069</v>
      </c>
      <c r="D212" s="1327" t="s">
        <v>1192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1862</v>
      </c>
    </row>
    <row r="213" spans="1:26" ht="18.75" customHeight="1">
      <c r="A213" s="9">
        <v>205</v>
      </c>
      <c r="B213" s="1297"/>
      <c r="C213" s="1320">
        <v>1091</v>
      </c>
      <c r="D213" s="1324" t="s">
        <v>1798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1863</v>
      </c>
    </row>
    <row r="214" spans="1:26" ht="18.75" customHeight="1">
      <c r="A214" s="9">
        <v>210</v>
      </c>
      <c r="B214" s="1303"/>
      <c r="C214" s="1304">
        <v>1092</v>
      </c>
      <c r="D214" s="1305" t="s">
        <v>1406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1864</v>
      </c>
    </row>
    <row r="215" spans="1:26" ht="18.75" customHeight="1">
      <c r="A215" s="9">
        <v>215</v>
      </c>
      <c r="B215" s="1303"/>
      <c r="C215" s="1300">
        <v>1098</v>
      </c>
      <c r="D215" s="1328" t="s">
        <v>1193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1865</v>
      </c>
    </row>
    <row r="216" spans="1:26" s="406" customFormat="1" ht="18.75" customHeight="1">
      <c r="A216" s="8">
        <v>220</v>
      </c>
      <c r="B216" s="1296">
        <v>1900</v>
      </c>
      <c r="C216" s="1784" t="s">
        <v>809</v>
      </c>
      <c r="D216" s="1784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1866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customHeight="1">
      <c r="A217" s="9">
        <v>225</v>
      </c>
      <c r="B217" s="1303"/>
      <c r="C217" s="1298">
        <v>1901</v>
      </c>
      <c r="D217" s="1329" t="s">
        <v>1800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1867</v>
      </c>
    </row>
    <row r="218" spans="1:26" ht="18.75" customHeight="1">
      <c r="A218" s="9">
        <v>230</v>
      </c>
      <c r="B218" s="1330"/>
      <c r="C218" s="1304">
        <v>1981</v>
      </c>
      <c r="D218" s="1331" t="s">
        <v>1801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1862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customHeight="1">
      <c r="A219" s="9">
        <v>245</v>
      </c>
      <c r="B219" s="1303"/>
      <c r="C219" s="1300">
        <v>1991</v>
      </c>
      <c r="D219" s="1332" t="s">
        <v>1802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1868</v>
      </c>
    </row>
    <row r="220" spans="1:26" s="406" customFormat="1" ht="18.75" customHeight="1">
      <c r="A220" s="8">
        <v>220</v>
      </c>
      <c r="B220" s="1296">
        <v>2100</v>
      </c>
      <c r="C220" s="1784" t="s">
        <v>1365</v>
      </c>
      <c r="D220" s="1784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1864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customHeight="1">
      <c r="A221" s="9">
        <v>225</v>
      </c>
      <c r="B221" s="1303"/>
      <c r="C221" s="1298">
        <v>2110</v>
      </c>
      <c r="D221" s="1333" t="s">
        <v>1194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1869</v>
      </c>
    </row>
    <row r="222" spans="1:26" ht="18.75" customHeight="1">
      <c r="A222" s="9">
        <v>230</v>
      </c>
      <c r="B222" s="1330"/>
      <c r="C222" s="1304">
        <v>2120</v>
      </c>
      <c r="D222" s="1307" t="s">
        <v>1195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customHeight="1">
      <c r="A223" s="9">
        <v>235</v>
      </c>
      <c r="B223" s="1330"/>
      <c r="C223" s="1304">
        <v>2125</v>
      </c>
      <c r="D223" s="1307" t="s">
        <v>1196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1870</v>
      </c>
    </row>
    <row r="224" spans="1:26" ht="18.75" customHeight="1">
      <c r="A224" s="9">
        <v>240</v>
      </c>
      <c r="B224" s="1302"/>
      <c r="C224" s="1304">
        <v>2140</v>
      </c>
      <c r="D224" s="1307" t="s">
        <v>1197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1862</v>
      </c>
    </row>
    <row r="225" spans="1:26" ht="18.75" customHeight="1">
      <c r="A225" s="9">
        <v>245</v>
      </c>
      <c r="B225" s="1303"/>
      <c r="C225" s="1300">
        <v>2190</v>
      </c>
      <c r="D225" s="1334" t="s">
        <v>1198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customHeight="1">
      <c r="A226" s="8">
        <v>250</v>
      </c>
      <c r="B226" s="1296">
        <v>2200</v>
      </c>
      <c r="C226" s="1784" t="s">
        <v>1199</v>
      </c>
      <c r="D226" s="1784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1859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customHeight="1">
      <c r="A227" s="9">
        <v>255</v>
      </c>
      <c r="B227" s="1303"/>
      <c r="C227" s="1298">
        <v>2221</v>
      </c>
      <c r="D227" s="1299" t="s">
        <v>1407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1862</v>
      </c>
    </row>
    <row r="228" spans="1:26" ht="18.75" customHeight="1">
      <c r="A228" s="9">
        <v>265</v>
      </c>
      <c r="B228" s="1303"/>
      <c r="C228" s="1300">
        <v>2224</v>
      </c>
      <c r="D228" s="1301" t="s">
        <v>1200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1872</v>
      </c>
    </row>
    <row r="229" spans="1:26" s="406" customFormat="1" ht="18.75" customHeight="1">
      <c r="A229" s="8">
        <v>270</v>
      </c>
      <c r="B229" s="1296">
        <v>2500</v>
      </c>
      <c r="C229" s="1784" t="s">
        <v>1201</v>
      </c>
      <c r="D229" s="179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1875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customHeight="1">
      <c r="A230" s="8">
        <v>290</v>
      </c>
      <c r="B230" s="1296">
        <v>2600</v>
      </c>
      <c r="C230" s="1788" t="s">
        <v>1202</v>
      </c>
      <c r="D230" s="1789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1871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customHeight="1">
      <c r="A231" s="17">
        <v>320</v>
      </c>
      <c r="B231" s="1296">
        <v>2700</v>
      </c>
      <c r="C231" s="1788" t="s">
        <v>1203</v>
      </c>
      <c r="D231" s="1789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1876</v>
      </c>
    </row>
    <row r="232" spans="1:26" s="406" customFormat="1" ht="35.25" customHeight="1">
      <c r="A232" s="8">
        <v>330</v>
      </c>
      <c r="B232" s="1296">
        <v>2800</v>
      </c>
      <c r="C232" s="1788" t="s">
        <v>1204</v>
      </c>
      <c r="D232" s="1789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1864</v>
      </c>
    </row>
    <row r="233" spans="1:26" s="406" customFormat="1" ht="18.75" customHeight="1">
      <c r="A233" s="8">
        <v>350</v>
      </c>
      <c r="B233" s="1296">
        <v>2900</v>
      </c>
      <c r="C233" s="1784" t="s">
        <v>1205</v>
      </c>
      <c r="D233" s="1784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customHeight="1">
      <c r="A234" s="9">
        <v>355</v>
      </c>
      <c r="B234" s="1335"/>
      <c r="C234" s="1298">
        <v>2920</v>
      </c>
      <c r="D234" s="1336" t="s">
        <v>1206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>
      <c r="A235" s="9">
        <v>375</v>
      </c>
      <c r="B235" s="1335"/>
      <c r="C235" s="1322">
        <v>2969</v>
      </c>
      <c r="D235" s="1337" t="s">
        <v>1207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>
      <c r="A236" s="9">
        <v>380</v>
      </c>
      <c r="B236" s="1335"/>
      <c r="C236" s="1338">
        <v>2970</v>
      </c>
      <c r="D236" s="1339" t="s">
        <v>1208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customHeight="1">
      <c r="A237" s="9">
        <v>385</v>
      </c>
      <c r="B237" s="1335"/>
      <c r="C237" s="1326">
        <v>2989</v>
      </c>
      <c r="D237" s="1340" t="s">
        <v>1209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customHeight="1">
      <c r="A238" s="9">
        <v>390</v>
      </c>
      <c r="B238" s="1303"/>
      <c r="C238" s="1320">
        <v>2991</v>
      </c>
      <c r="D238" s="1341" t="s">
        <v>1210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customHeight="1">
      <c r="A239" s="9">
        <v>395</v>
      </c>
      <c r="B239" s="1303"/>
      <c r="C239" s="1300">
        <v>2992</v>
      </c>
      <c r="D239" s="1342" t="s">
        <v>1211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customHeight="1">
      <c r="A240" s="524">
        <v>397</v>
      </c>
      <c r="B240" s="1296">
        <v>3300</v>
      </c>
      <c r="C240" s="1343" t="s">
        <v>1212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1859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customHeight="1">
      <c r="A241" s="7">
        <v>398</v>
      </c>
      <c r="B241" s="1302"/>
      <c r="C241" s="1298">
        <v>3301</v>
      </c>
      <c r="D241" s="1344" t="s">
        <v>1213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1860</v>
      </c>
    </row>
    <row r="242" spans="1:26" ht="18.75" customHeight="1">
      <c r="A242" s="7">
        <v>399</v>
      </c>
      <c r="B242" s="1302"/>
      <c r="C242" s="1304">
        <v>3302</v>
      </c>
      <c r="D242" s="1345" t="s">
        <v>1319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1861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customHeight="1">
      <c r="A243" s="7">
        <v>400</v>
      </c>
      <c r="B243" s="1302"/>
      <c r="C243" s="1304">
        <v>3303</v>
      </c>
      <c r="D243" s="1345" t="s">
        <v>1214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1862</v>
      </c>
    </row>
    <row r="244" spans="1:26" ht="18.75" customHeight="1">
      <c r="A244" s="7">
        <v>401</v>
      </c>
      <c r="B244" s="1302"/>
      <c r="C244" s="1304">
        <v>3304</v>
      </c>
      <c r="D244" s="1345" t="s">
        <v>1215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1863</v>
      </c>
    </row>
    <row r="245" spans="1:26" ht="18.75" customHeight="1">
      <c r="A245" s="7">
        <v>402</v>
      </c>
      <c r="B245" s="1302"/>
      <c r="C245" s="1304">
        <v>3305</v>
      </c>
      <c r="D245" s="1345" t="s">
        <v>1216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1864</v>
      </c>
    </row>
    <row r="246" spans="1:26" s="406" customFormat="1" ht="18.75" customHeight="1">
      <c r="A246" s="18">
        <v>404</v>
      </c>
      <c r="B246" s="1302"/>
      <c r="C246" s="1300">
        <v>3306</v>
      </c>
      <c r="D246" s="1346" t="s">
        <v>1217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1865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customHeight="1">
      <c r="A247" s="18">
        <v>404</v>
      </c>
      <c r="B247" s="1296">
        <v>3900</v>
      </c>
      <c r="C247" s="1784" t="s">
        <v>1218</v>
      </c>
      <c r="D247" s="1784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1866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customHeight="1">
      <c r="A248" s="8">
        <v>440</v>
      </c>
      <c r="B248" s="1296">
        <v>4000</v>
      </c>
      <c r="C248" s="1784" t="s">
        <v>1219</v>
      </c>
      <c r="D248" s="1784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1867</v>
      </c>
    </row>
    <row r="249" spans="1:26" s="406" customFormat="1" ht="18.75" customHeight="1">
      <c r="A249" s="8">
        <v>450</v>
      </c>
      <c r="B249" s="1296">
        <v>4100</v>
      </c>
      <c r="C249" s="1784" t="s">
        <v>1220</v>
      </c>
      <c r="D249" s="1784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1862</v>
      </c>
    </row>
    <row r="250" spans="1:26" s="406" customFormat="1" ht="18.75" customHeight="1">
      <c r="A250" s="8">
        <v>495</v>
      </c>
      <c r="B250" s="1296">
        <v>4200</v>
      </c>
      <c r="C250" s="1784" t="s">
        <v>1221</v>
      </c>
      <c r="D250" s="1784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1868</v>
      </c>
    </row>
    <row r="251" spans="1:26" ht="18.75" customHeight="1">
      <c r="A251" s="9">
        <v>500</v>
      </c>
      <c r="B251" s="1347"/>
      <c r="C251" s="1298">
        <v>4201</v>
      </c>
      <c r="D251" s="1299" t="s">
        <v>1222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1864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customHeight="1">
      <c r="A252" s="9">
        <v>505</v>
      </c>
      <c r="B252" s="1347"/>
      <c r="C252" s="1304">
        <v>4202</v>
      </c>
      <c r="D252" s="1348" t="s">
        <v>1223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1869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customHeight="1">
      <c r="A253" s="9">
        <v>510</v>
      </c>
      <c r="B253" s="1347"/>
      <c r="C253" s="1304">
        <v>4214</v>
      </c>
      <c r="D253" s="1348" t="s">
        <v>1224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customHeight="1">
      <c r="A254" s="9">
        <v>515</v>
      </c>
      <c r="B254" s="1347"/>
      <c r="C254" s="1304">
        <v>4217</v>
      </c>
      <c r="D254" s="1348" t="s">
        <v>1225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1870</v>
      </c>
    </row>
    <row r="255" spans="1:26" ht="18.75" customHeight="1">
      <c r="A255" s="9">
        <v>520</v>
      </c>
      <c r="B255" s="1347"/>
      <c r="C255" s="1304">
        <v>4218</v>
      </c>
      <c r="D255" s="1305" t="s">
        <v>1226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1862</v>
      </c>
    </row>
    <row r="256" spans="1:26" ht="18.75" customHeight="1">
      <c r="A256" s="9">
        <v>525</v>
      </c>
      <c r="B256" s="1347"/>
      <c r="C256" s="1300">
        <v>4219</v>
      </c>
      <c r="D256" s="1332" t="s">
        <v>1227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customHeight="1">
      <c r="A257" s="8">
        <v>635</v>
      </c>
      <c r="B257" s="1296">
        <v>4300</v>
      </c>
      <c r="C257" s="1784" t="s">
        <v>1228</v>
      </c>
      <c r="D257" s="1784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1859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customHeight="1">
      <c r="A258" s="9">
        <v>640</v>
      </c>
      <c r="B258" s="1347"/>
      <c r="C258" s="1298">
        <v>4301</v>
      </c>
      <c r="D258" s="1317" t="s">
        <v>1229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1862</v>
      </c>
    </row>
    <row r="259" spans="1:26" ht="18.75" customHeight="1">
      <c r="A259" s="9">
        <v>645</v>
      </c>
      <c r="B259" s="1347"/>
      <c r="C259" s="1304">
        <v>4302</v>
      </c>
      <c r="D259" s="1348" t="s">
        <v>1230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1872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customHeight="1">
      <c r="A260" s="9">
        <v>650</v>
      </c>
      <c r="B260" s="1347"/>
      <c r="C260" s="1300">
        <v>4309</v>
      </c>
      <c r="D260" s="1308" t="s">
        <v>1231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1875</v>
      </c>
    </row>
    <row r="261" spans="1:26" s="406" customFormat="1" ht="18.75" customHeight="1">
      <c r="A261" s="8">
        <v>655</v>
      </c>
      <c r="B261" s="1296">
        <v>4400</v>
      </c>
      <c r="C261" s="1784" t="s">
        <v>1232</v>
      </c>
      <c r="D261" s="1784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1871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customHeight="1">
      <c r="A262" s="8">
        <v>665</v>
      </c>
      <c r="B262" s="1296">
        <v>4500</v>
      </c>
      <c r="C262" s="1784" t="s">
        <v>1295</v>
      </c>
      <c r="D262" s="1784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1876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customHeight="1">
      <c r="A263" s="8">
        <v>675</v>
      </c>
      <c r="B263" s="1296">
        <v>4600</v>
      </c>
      <c r="C263" s="1788" t="s">
        <v>1233</v>
      </c>
      <c r="D263" s="1789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1864</v>
      </c>
    </row>
    <row r="264" spans="1:26" s="406" customFormat="1" ht="18.75" customHeight="1">
      <c r="A264" s="8">
        <v>685</v>
      </c>
      <c r="B264" s="1296">
        <v>4900</v>
      </c>
      <c r="C264" s="1784" t="s">
        <v>813</v>
      </c>
      <c r="D264" s="1784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customHeight="1">
      <c r="A265" s="9">
        <v>690</v>
      </c>
      <c r="B265" s="1347"/>
      <c r="C265" s="1298">
        <v>4901</v>
      </c>
      <c r="D265" s="1349" t="s">
        <v>814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customHeight="1">
      <c r="A266" s="9">
        <v>695</v>
      </c>
      <c r="B266" s="1347"/>
      <c r="C266" s="1300">
        <v>4902</v>
      </c>
      <c r="D266" s="1308" t="s">
        <v>815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1859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customHeight="1">
      <c r="A267" s="8">
        <v>700</v>
      </c>
      <c r="B267" s="1350">
        <v>5100</v>
      </c>
      <c r="C267" s="1790" t="s">
        <v>1234</v>
      </c>
      <c r="D267" s="1790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1860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customHeight="1">
      <c r="A268" s="8">
        <v>710</v>
      </c>
      <c r="B268" s="1350">
        <v>5200</v>
      </c>
      <c r="C268" s="1790" t="s">
        <v>1235</v>
      </c>
      <c r="D268" s="1790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1861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customHeight="1">
      <c r="A269" s="9">
        <v>715</v>
      </c>
      <c r="B269" s="1351"/>
      <c r="C269" s="1352">
        <v>5201</v>
      </c>
      <c r="D269" s="1353" t="s">
        <v>1236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1862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customHeight="1">
      <c r="A270" s="9">
        <v>720</v>
      </c>
      <c r="B270" s="1351"/>
      <c r="C270" s="1354">
        <v>5202</v>
      </c>
      <c r="D270" s="1355" t="s">
        <v>1237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1863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1864</v>
      </c>
    </row>
    <row r="272" spans="1:26" s="416" customFormat="1" ht="18.75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1865</v>
      </c>
    </row>
    <row r="273" spans="1:69" s="416" customFormat="1" ht="18.75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1866</v>
      </c>
    </row>
    <row r="274" spans="1:69" s="416" customFormat="1" ht="18.75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1867</v>
      </c>
    </row>
    <row r="275" spans="1:69" s="416" customFormat="1" ht="18.75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1862</v>
      </c>
    </row>
    <row r="276" spans="1:69" s="415" customFormat="1" ht="18.75" customHeight="1">
      <c r="A276" s="8">
        <v>750</v>
      </c>
      <c r="B276" s="1350">
        <v>5300</v>
      </c>
      <c r="C276" s="1790" t="s">
        <v>285</v>
      </c>
      <c r="D276" s="1790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1868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customHeight="1">
      <c r="A277" s="9">
        <v>755</v>
      </c>
      <c r="B277" s="1351"/>
      <c r="C277" s="1352">
        <v>5301</v>
      </c>
      <c r="D277" s="1353" t="s">
        <v>1408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1864</v>
      </c>
    </row>
    <row r="278" spans="1:69" s="416" customFormat="1" ht="18.75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1869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customHeight="1">
      <c r="A279" s="8">
        <v>765</v>
      </c>
      <c r="B279" s="1350">
        <v>5400</v>
      </c>
      <c r="C279" s="1790" t="s">
        <v>1251</v>
      </c>
      <c r="D279" s="1790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customHeight="1">
      <c r="A280" s="8">
        <v>775</v>
      </c>
      <c r="B280" s="1296">
        <v>5500</v>
      </c>
      <c r="C280" s="1784" t="s">
        <v>1252</v>
      </c>
      <c r="D280" s="1784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1870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customHeight="1">
      <c r="A281" s="9">
        <v>780</v>
      </c>
      <c r="B281" s="1347"/>
      <c r="C281" s="1298">
        <v>5501</v>
      </c>
      <c r="D281" s="1317" t="s">
        <v>1253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1862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customHeight="1">
      <c r="A282" s="9">
        <v>785</v>
      </c>
      <c r="B282" s="1347"/>
      <c r="C282" s="1304">
        <v>5502</v>
      </c>
      <c r="D282" s="1305" t="s">
        <v>1254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customHeight="1">
      <c r="A283" s="9">
        <v>790</v>
      </c>
      <c r="B283" s="1347"/>
      <c r="C283" s="1304">
        <v>5503</v>
      </c>
      <c r="D283" s="1348" t="s">
        <v>1255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1859</v>
      </c>
    </row>
    <row r="284" spans="1:69" ht="18.75" customHeight="1">
      <c r="A284" s="9">
        <v>795</v>
      </c>
      <c r="B284" s="1347"/>
      <c r="C284" s="1300">
        <v>5504</v>
      </c>
      <c r="D284" s="1328" t="s">
        <v>1256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1862</v>
      </c>
    </row>
    <row r="285" spans="1:69" s="415" customFormat="1" ht="18.75" customHeight="1">
      <c r="A285" s="8">
        <v>805</v>
      </c>
      <c r="B285" s="1350">
        <v>5700</v>
      </c>
      <c r="C285" s="1785" t="s">
        <v>1799</v>
      </c>
      <c r="D285" s="1786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1872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customHeight="1">
      <c r="A286" s="9">
        <v>810</v>
      </c>
      <c r="B286" s="1351"/>
      <c r="C286" s="1352">
        <v>5701</v>
      </c>
      <c r="D286" s="1353" t="s">
        <v>1258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1875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customHeight="1">
      <c r="A287" s="9">
        <v>815</v>
      </c>
      <c r="B287" s="1351"/>
      <c r="C287" s="1358">
        <v>5702</v>
      </c>
      <c r="D287" s="1359" t="s">
        <v>1259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1871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customHeight="1">
      <c r="A288" s="13">
        <v>525</v>
      </c>
      <c r="B288" s="1303"/>
      <c r="C288" s="1360">
        <v>4071</v>
      </c>
      <c r="D288" s="1361" t="s">
        <v>1803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1876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customHeight="1">
      <c r="A289" s="8">
        <v>820</v>
      </c>
      <c r="B289" s="1495">
        <v>98</v>
      </c>
      <c r="C289" s="1798" t="s">
        <v>1261</v>
      </c>
      <c r="D289" s="1799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1864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1796</v>
      </c>
      <c r="C293" s="1372" t="s">
        <v>666</v>
      </c>
      <c r="D293" s="1497" t="s">
        <v>1804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customHeight="1">
      <c r="A298" s="9"/>
      <c r="B298" s="1780" t="str">
        <f>$B$7</f>
        <v>ОТЧЕТНИ ДАННИ ПО ЕБК ЗА СМЕТКИТЕ ЗА ЧУЖДИ СРЕДСТВА</v>
      </c>
      <c r="C298" s="1781"/>
      <c r="D298" s="1781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customHeight="1">
      <c r="A299" s="9"/>
      <c r="B299" s="840"/>
      <c r="C299" s="1219"/>
      <c r="D299" s="1247"/>
      <c r="E299" s="1248" t="s">
        <v>1806</v>
      </c>
      <c r="F299" s="1248" t="s">
        <v>878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customHeight="1">
      <c r="A300" s="9"/>
      <c r="B300" s="1775">
        <f>$B$9</f>
        <v>0</v>
      </c>
      <c r="C300" s="1776"/>
      <c r="D300" s="1777"/>
      <c r="E300" s="1158">
        <f>$E$9</f>
        <v>42005</v>
      </c>
      <c r="F300" s="1252">
        <f>$F$9</f>
        <v>42277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customHeight="1">
      <c r="A303" s="9"/>
      <c r="B303" s="1761" t="str">
        <f>$B$12</f>
        <v>Министерство на околната среда и водите</v>
      </c>
      <c r="C303" s="1762"/>
      <c r="D303" s="1763"/>
      <c r="E303" s="1255" t="s">
        <v>1778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1859</v>
      </c>
    </row>
    <row r="305" spans="1:12" ht="21.75" customHeight="1">
      <c r="A305" s="9"/>
      <c r="B305" s="1253"/>
      <c r="C305" s="840"/>
      <c r="D305" s="1380" t="s">
        <v>1898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1860</v>
      </c>
    </row>
    <row r="306" spans="1:12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1861</v>
      </c>
    </row>
    <row r="307" spans="1:12" ht="18.75" customHeight="1" thickBot="1">
      <c r="A307" s="9"/>
      <c r="B307" s="1254"/>
      <c r="C307" s="1219"/>
      <c r="D307" s="1383" t="s">
        <v>1858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1862</v>
      </c>
    </row>
    <row r="308" spans="1:12" ht="20.25" customHeight="1">
      <c r="A308" s="11"/>
      <c r="B308" s="1385" t="s">
        <v>1263</v>
      </c>
      <c r="C308" s="1386" t="s">
        <v>1805</v>
      </c>
      <c r="D308" s="1387" t="s">
        <v>1265</v>
      </c>
      <c r="E308" s="1388" t="s">
        <v>1266</v>
      </c>
      <c r="F308" s="1389" t="s">
        <v>1267</v>
      </c>
      <c r="G308" s="439"/>
      <c r="H308" s="439"/>
      <c r="I308" s="439"/>
      <c r="J308" s="439"/>
      <c r="K308" s="212" t="str">
        <f t="shared" si="68"/>
        <v/>
      </c>
      <c r="L308" s="1467" t="s">
        <v>1863</v>
      </c>
    </row>
    <row r="309" spans="1:12" ht="18.75" customHeight="1">
      <c r="A309" s="11">
        <v>905</v>
      </c>
      <c r="B309" s="1390"/>
      <c r="C309" s="1391" t="s">
        <v>1268</v>
      </c>
      <c r="D309" s="1392" t="s">
        <v>1269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1864</v>
      </c>
    </row>
    <row r="310" spans="1:12" ht="18.75" customHeight="1">
      <c r="A310" s="11">
        <v>906</v>
      </c>
      <c r="B310" s="1393"/>
      <c r="C310" s="1394" t="s">
        <v>1270</v>
      </c>
      <c r="D310" s="1395" t="s">
        <v>1271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1865</v>
      </c>
    </row>
    <row r="311" spans="1:12" ht="18.75" customHeight="1">
      <c r="A311" s="11">
        <v>907</v>
      </c>
      <c r="B311" s="1396"/>
      <c r="C311" s="1397" t="s">
        <v>1272</v>
      </c>
      <c r="D311" s="1398" t="s">
        <v>1273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1866</v>
      </c>
    </row>
    <row r="312" spans="1:12" ht="18.75" customHeight="1">
      <c r="A312" s="11">
        <v>910</v>
      </c>
      <c r="B312" s="1390"/>
      <c r="C312" s="1391" t="s">
        <v>1274</v>
      </c>
      <c r="D312" s="1392" t="s">
        <v>1275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1867</v>
      </c>
    </row>
    <row r="313" spans="1:12" ht="18.75" customHeight="1">
      <c r="A313" s="11">
        <v>911</v>
      </c>
      <c r="B313" s="1393"/>
      <c r="C313" s="1394" t="s">
        <v>1276</v>
      </c>
      <c r="D313" s="1395" t="s">
        <v>1271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1862</v>
      </c>
    </row>
    <row r="314" spans="1:12" ht="18.75" customHeight="1">
      <c r="A314" s="11">
        <v>912</v>
      </c>
      <c r="B314" s="1399"/>
      <c r="C314" s="1400" t="s">
        <v>1277</v>
      </c>
      <c r="D314" s="1401" t="s">
        <v>1278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1868</v>
      </c>
    </row>
    <row r="315" spans="1:12" ht="18.75" customHeight="1">
      <c r="A315" s="11">
        <v>920</v>
      </c>
      <c r="B315" s="1390"/>
      <c r="C315" s="1391" t="s">
        <v>1279</v>
      </c>
      <c r="D315" s="1392" t="s">
        <v>1280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1864</v>
      </c>
    </row>
    <row r="316" spans="1:12" ht="18.75" customHeight="1">
      <c r="A316" s="11">
        <v>921</v>
      </c>
      <c r="B316" s="1393"/>
      <c r="C316" s="1402" t="s">
        <v>1281</v>
      </c>
      <c r="D316" s="1403" t="s">
        <v>1282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1869</v>
      </c>
    </row>
    <row r="317" spans="1:12" ht="18.75" customHeight="1">
      <c r="A317" s="11">
        <v>922</v>
      </c>
      <c r="B317" s="1399"/>
      <c r="C317" s="1397" t="s">
        <v>1283</v>
      </c>
      <c r="D317" s="1398" t="s">
        <v>1284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1873</v>
      </c>
    </row>
    <row r="318" spans="1:12" ht="18.75" customHeight="1">
      <c r="A318" s="11">
        <v>930</v>
      </c>
      <c r="B318" s="1390"/>
      <c r="C318" s="1391" t="s">
        <v>1285</v>
      </c>
      <c r="D318" s="1392" t="s">
        <v>1286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1870</v>
      </c>
    </row>
    <row r="319" spans="1:12" ht="18.75" customHeight="1">
      <c r="A319" s="11">
        <v>931</v>
      </c>
      <c r="B319" s="1393"/>
      <c r="C319" s="1402" t="s">
        <v>1287</v>
      </c>
      <c r="D319" s="1403" t="s">
        <v>1288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1862</v>
      </c>
    </row>
    <row r="320" spans="1:12" ht="18.75" customHeight="1">
      <c r="A320" s="11">
        <v>932</v>
      </c>
      <c r="B320" s="1399"/>
      <c r="C320" s="1397" t="s">
        <v>1289</v>
      </c>
      <c r="D320" s="1398" t="s">
        <v>1290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1865</v>
      </c>
    </row>
    <row r="321" spans="1:12" ht="18.75" customHeight="1">
      <c r="A321" s="10">
        <v>935</v>
      </c>
      <c r="B321" s="1390"/>
      <c r="C321" s="1391" t="s">
        <v>1291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1866</v>
      </c>
    </row>
    <row r="322" spans="1:12" ht="18.75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1859</v>
      </c>
    </row>
    <row r="323" spans="1:12" ht="18.75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1862</v>
      </c>
    </row>
    <row r="324" spans="1:12" ht="18.75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1867</v>
      </c>
    </row>
    <row r="325" spans="1:12" ht="18.75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1870</v>
      </c>
    </row>
    <row r="326" spans="1:12" ht="18.75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1864</v>
      </c>
    </row>
    <row r="327" spans="1:12" ht="18.75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1863</v>
      </c>
    </row>
    <row r="329" spans="1:12" ht="18.75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1873</v>
      </c>
    </row>
    <row r="330" spans="1:12" ht="18.75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1867</v>
      </c>
    </row>
    <row r="331" spans="1:12" ht="31.5" customHeight="1" thickTop="1">
      <c r="A331" s="14"/>
      <c r="B331" s="1407" t="s">
        <v>876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1864</v>
      </c>
    </row>
    <row r="332" spans="1:12" ht="36" customHeight="1">
      <c r="A332" s="14"/>
      <c r="B332" s="1787" t="s">
        <v>378</v>
      </c>
      <c r="C332" s="1787"/>
      <c r="D332" s="1787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80" t="str">
        <f>$B$7</f>
        <v>ОТЧЕТНИ ДАННИ ПО ЕБК ЗА СМЕТКИТЕ ЗА ЧУЖДИ СРЕДСТВА</v>
      </c>
      <c r="C336" s="1781"/>
      <c r="D336" s="1781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1806</v>
      </c>
      <c r="F337" s="1248" t="s">
        <v>878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5">
        <f>$B$9</f>
        <v>0</v>
      </c>
      <c r="C338" s="1776"/>
      <c r="D338" s="1777"/>
      <c r="E338" s="1158">
        <f>$E$9</f>
        <v>42005</v>
      </c>
      <c r="F338" s="1503">
        <f>$F$9</f>
        <v>42277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61" t="str">
        <f>$B$12</f>
        <v>Министерство на околната среда и водите</v>
      </c>
      <c r="C341" s="1762"/>
      <c r="D341" s="1763"/>
      <c r="E341" s="1504" t="s">
        <v>1778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1913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1014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1809</v>
      </c>
      <c r="E345" s="1511" t="s">
        <v>1016</v>
      </c>
      <c r="F345" s="563" t="s">
        <v>1793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932</v>
      </c>
      <c r="C346" s="1516" t="s">
        <v>1018</v>
      </c>
      <c r="D346" s="1517" t="s">
        <v>379</v>
      </c>
      <c r="E346" s="1518">
        <v>2015</v>
      </c>
      <c r="F346" s="564" t="s">
        <v>1791</v>
      </c>
      <c r="G346" s="1519" t="s">
        <v>1790</v>
      </c>
      <c r="H346" s="1520" t="s">
        <v>1308</v>
      </c>
      <c r="I346" s="1521" t="s">
        <v>1779</v>
      </c>
      <c r="J346" s="1522" t="s">
        <v>1780</v>
      </c>
      <c r="K346" s="4">
        <v>1</v>
      </c>
      <c r="L346" s="566"/>
    </row>
    <row r="347" spans="1:26" ht="18.75">
      <c r="A347" s="14">
        <v>1</v>
      </c>
      <c r="B347" s="1523" t="s">
        <v>1810</v>
      </c>
      <c r="C347" s="1524"/>
      <c r="D347" s="1525" t="s">
        <v>380</v>
      </c>
      <c r="E347" s="555" t="s">
        <v>396</v>
      </c>
      <c r="F347" s="555" t="s">
        <v>397</v>
      </c>
      <c r="G347" s="517" t="s">
        <v>1322</v>
      </c>
      <c r="H347" s="518" t="s">
        <v>1323</v>
      </c>
      <c r="I347" s="518" t="s">
        <v>1294</v>
      </c>
      <c r="J347" s="519" t="s">
        <v>1753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customHeight="1">
      <c r="A349" s="17">
        <v>5</v>
      </c>
      <c r="B349" s="1529">
        <v>3000</v>
      </c>
      <c r="C349" s="1782" t="s">
        <v>816</v>
      </c>
      <c r="D349" s="1783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customHeight="1">
      <c r="A350" s="14">
        <v>10</v>
      </c>
      <c r="B350" s="355"/>
      <c r="C350" s="347">
        <v>3020</v>
      </c>
      <c r="D350" s="348" t="s">
        <v>818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customHeight="1">
      <c r="A351" s="24">
        <v>20</v>
      </c>
      <c r="B351" s="355"/>
      <c r="C351" s="349">
        <v>3040</v>
      </c>
      <c r="D351" s="576" t="s">
        <v>819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customHeight="1">
      <c r="A354" s="14">
        <v>35</v>
      </c>
      <c r="B354" s="346"/>
      <c r="C354" s="349">
        <v>3043</v>
      </c>
      <c r="D354" s="350" t="s">
        <v>820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customHeight="1">
      <c r="A355" s="14">
        <v>36</v>
      </c>
      <c r="B355" s="346"/>
      <c r="C355" s="529">
        <v>3048</v>
      </c>
      <c r="D355" s="575" t="s">
        <v>821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customHeight="1">
      <c r="A356" s="14">
        <v>45</v>
      </c>
      <c r="B356" s="346"/>
      <c r="C356" s="527">
        <v>3050</v>
      </c>
      <c r="D356" s="528" t="s">
        <v>822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customHeight="1">
      <c r="A357" s="14">
        <v>50</v>
      </c>
      <c r="B357" s="346"/>
      <c r="C357" s="529">
        <v>3061</v>
      </c>
      <c r="D357" s="575" t="s">
        <v>823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customHeight="1">
      <c r="A358" s="14">
        <v>60</v>
      </c>
      <c r="B358" s="346"/>
      <c r="C358" s="527">
        <v>3081</v>
      </c>
      <c r="D358" s="528" t="s">
        <v>824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customHeight="1">
      <c r="A359" s="14"/>
      <c r="B359" s="346"/>
      <c r="C359" s="349" t="s">
        <v>1296</v>
      </c>
      <c r="D359" s="350" t="s">
        <v>825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customHeight="1">
      <c r="A360" s="14">
        <v>65</v>
      </c>
      <c r="B360" s="346"/>
      <c r="C360" s="349">
        <v>3083</v>
      </c>
      <c r="D360" s="350" t="s">
        <v>826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customHeight="1">
      <c r="A361" s="14">
        <v>65</v>
      </c>
      <c r="B361" s="346"/>
      <c r="C361" s="349">
        <v>3089</v>
      </c>
      <c r="D361" s="577" t="s">
        <v>827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customHeight="1">
      <c r="A362" s="14">
        <v>65</v>
      </c>
      <c r="B362" s="346"/>
      <c r="C362" s="352">
        <v>3090</v>
      </c>
      <c r="D362" s="380" t="s">
        <v>1409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customHeight="1">
      <c r="A363" s="17">
        <v>70</v>
      </c>
      <c r="B363" s="560">
        <v>3100</v>
      </c>
      <c r="C363" s="1770" t="s">
        <v>828</v>
      </c>
      <c r="D363" s="1771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customHeight="1">
      <c r="A364" s="25">
        <v>75</v>
      </c>
      <c r="B364" s="346"/>
      <c r="C364" s="556">
        <v>3110</v>
      </c>
      <c r="D364" s="588" t="s">
        <v>1814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customHeight="1">
      <c r="A365" s="9">
        <v>80</v>
      </c>
      <c r="B365" s="558"/>
      <c r="C365" s="527">
        <v>3111</v>
      </c>
      <c r="D365" s="589" t="s">
        <v>1815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customHeight="1">
      <c r="A366" s="9">
        <v>85</v>
      </c>
      <c r="B366" s="558"/>
      <c r="C366" s="349">
        <v>3112</v>
      </c>
      <c r="D366" s="393" t="s">
        <v>1816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customHeight="1">
      <c r="A367" s="9">
        <v>90</v>
      </c>
      <c r="B367" s="558"/>
      <c r="C367" s="349">
        <v>3113</v>
      </c>
      <c r="D367" s="393" t="s">
        <v>829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customHeight="1">
      <c r="A368" s="9">
        <v>91</v>
      </c>
      <c r="B368" s="558"/>
      <c r="C368" s="349">
        <v>3118</v>
      </c>
      <c r="D368" s="393" t="s">
        <v>1819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customHeight="1">
      <c r="A369" s="9"/>
      <c r="B369" s="558"/>
      <c r="C369" s="529">
        <v>3128</v>
      </c>
      <c r="D369" s="586" t="s">
        <v>1818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customHeight="1">
      <c r="A370" s="9">
        <v>100</v>
      </c>
      <c r="B370" s="346"/>
      <c r="C370" s="433">
        <v>3120</v>
      </c>
      <c r="D370" s="590" t="s">
        <v>1817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customHeight="1">
      <c r="A371" s="8">
        <v>115</v>
      </c>
      <c r="B371" s="560">
        <v>3200</v>
      </c>
      <c r="C371" s="1770" t="s">
        <v>1410</v>
      </c>
      <c r="D371" s="1771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customHeight="1">
      <c r="A372" s="8">
        <v>120</v>
      </c>
      <c r="B372" s="346"/>
      <c r="C372" s="347">
        <v>3210</v>
      </c>
      <c r="D372" s="401" t="s">
        <v>830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customHeight="1">
      <c r="A373" s="9">
        <v>125</v>
      </c>
      <c r="B373" s="355"/>
      <c r="C373" s="529">
        <v>3220</v>
      </c>
      <c r="D373" s="586" t="s">
        <v>1238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customHeight="1">
      <c r="A374" s="9">
        <v>130</v>
      </c>
      <c r="B374" s="346"/>
      <c r="C374" s="527">
        <v>3230</v>
      </c>
      <c r="D374" s="589" t="s">
        <v>1411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customHeight="1">
      <c r="A375" s="14">
        <v>135</v>
      </c>
      <c r="B375" s="346"/>
      <c r="C375" s="352">
        <v>3240</v>
      </c>
      <c r="D375" s="587" t="s">
        <v>1412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customHeight="1">
      <c r="A376" s="17">
        <v>145</v>
      </c>
      <c r="B376" s="560">
        <v>6000</v>
      </c>
      <c r="C376" s="1770" t="s">
        <v>1239</v>
      </c>
      <c r="D376" s="1771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70" t="s">
        <v>1240</v>
      </c>
      <c r="D379" s="1771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customHeight="1">
      <c r="A380" s="14">
        <v>165</v>
      </c>
      <c r="B380" s="353"/>
      <c r="C380" s="347">
        <v>6101</v>
      </c>
      <c r="D380" s="348" t="s">
        <v>1297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customHeight="1">
      <c r="A381" s="14">
        <v>170</v>
      </c>
      <c r="B381" s="353"/>
      <c r="C381" s="349">
        <v>6102</v>
      </c>
      <c r="D381" s="385" t="s">
        <v>1298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customHeight="1">
      <c r="A382" s="14">
        <v>180</v>
      </c>
      <c r="B382" s="355"/>
      <c r="C382" s="349">
        <v>6105</v>
      </c>
      <c r="D382" s="385" t="s">
        <v>1747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1241</v>
      </c>
      <c r="E383" s="719"/>
      <c r="F383" s="713">
        <f>G383+H383+I383+J383</f>
        <v>0</v>
      </c>
      <c r="G383" s="615">
        <v>0</v>
      </c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customHeight="1">
      <c r="A384" s="8">
        <v>185</v>
      </c>
      <c r="B384" s="560">
        <v>6200</v>
      </c>
      <c r="C384" s="1770" t="s">
        <v>1242</v>
      </c>
      <c r="D384" s="1771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customHeight="1">
      <c r="A387" s="8">
        <v>200</v>
      </c>
      <c r="B387" s="560">
        <v>6300</v>
      </c>
      <c r="C387" s="1770" t="s">
        <v>1243</v>
      </c>
      <c r="D387" s="1771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customHeight="1">
      <c r="A390" s="12">
        <v>210</v>
      </c>
      <c r="B390" s="560">
        <v>6400</v>
      </c>
      <c r="C390" s="1770" t="s">
        <v>1821</v>
      </c>
      <c r="D390" s="1771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customHeight="1">
      <c r="A393" s="26">
        <v>213</v>
      </c>
      <c r="B393" s="560">
        <v>6500</v>
      </c>
      <c r="C393" s="1770" t="s">
        <v>383</v>
      </c>
      <c r="D393" s="1771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70" t="s">
        <v>384</v>
      </c>
      <c r="D394" s="1771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1245</v>
      </c>
      <c r="E395" s="704"/>
      <c r="F395" s="705">
        <f>G395+H395+I395+J395</f>
        <v>-32847109</v>
      </c>
      <c r="G395" s="603">
        <v>-32847109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1246</v>
      </c>
      <c r="E396" s="712"/>
      <c r="F396" s="713">
        <f>G396+H396+I396+J396</f>
        <v>32847109</v>
      </c>
      <c r="G396" s="615">
        <v>32847109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customHeight="1">
      <c r="A397" s="8">
        <v>215</v>
      </c>
      <c r="B397" s="560">
        <v>6700</v>
      </c>
      <c r="C397" s="1770" t="s">
        <v>1299</v>
      </c>
      <c r="D397" s="1771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customHeight="1">
      <c r="A398" s="11">
        <v>220</v>
      </c>
      <c r="B398" s="346"/>
      <c r="C398" s="347">
        <v>6701</v>
      </c>
      <c r="D398" s="348" t="s">
        <v>1300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customHeight="1">
      <c r="A399" s="9">
        <v>225</v>
      </c>
      <c r="B399" s="346"/>
      <c r="C399" s="352">
        <v>6702</v>
      </c>
      <c r="D399" s="387" t="s">
        <v>1413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customHeight="1">
      <c r="A400" s="8">
        <v>230</v>
      </c>
      <c r="B400" s="560">
        <v>6900</v>
      </c>
      <c r="C400" s="1770" t="s">
        <v>1247</v>
      </c>
      <c r="D400" s="1771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customHeight="1">
      <c r="A401" s="9">
        <v>235</v>
      </c>
      <c r="B401" s="358"/>
      <c r="C401" s="585">
        <v>6901</v>
      </c>
      <c r="D401" s="348" t="s">
        <v>1301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customHeight="1">
      <c r="A404" s="9">
        <v>245</v>
      </c>
      <c r="B404" s="358"/>
      <c r="C404" s="349">
        <v>6907</v>
      </c>
      <c r="D404" s="385" t="s">
        <v>1822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customHeight="1">
      <c r="A405" s="9">
        <v>250</v>
      </c>
      <c r="B405" s="358"/>
      <c r="C405" s="349">
        <v>6908</v>
      </c>
      <c r="D405" s="385" t="s">
        <v>1302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customHeight="1">
      <c r="A406" s="9">
        <v>255</v>
      </c>
      <c r="B406" s="358"/>
      <c r="C406" s="352">
        <v>6909</v>
      </c>
      <c r="D406" s="387" t="s">
        <v>1303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1796</v>
      </c>
      <c r="C407" s="735" t="s">
        <v>666</v>
      </c>
      <c r="D407" s="736" t="s">
        <v>1811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thickTop="1">
      <c r="A408" s="14">
        <v>261</v>
      </c>
      <c r="B408" s="1203" t="s">
        <v>1824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customHeight="1">
      <c r="A410" s="17">
        <v>265</v>
      </c>
      <c r="B410" s="560">
        <v>7400</v>
      </c>
      <c r="C410" s="1770" t="s">
        <v>1698</v>
      </c>
      <c r="D410" s="1771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customHeight="1">
      <c r="A411" s="17">
        <v>275</v>
      </c>
      <c r="B411" s="560">
        <v>7500</v>
      </c>
      <c r="C411" s="1770" t="s">
        <v>1304</v>
      </c>
      <c r="D411" s="1771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customHeight="1">
      <c r="A412" s="8">
        <v>285</v>
      </c>
      <c r="B412" s="560">
        <v>7600</v>
      </c>
      <c r="C412" s="1770" t="s">
        <v>1248</v>
      </c>
      <c r="D412" s="1771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customHeight="1">
      <c r="A413" s="8">
        <v>295</v>
      </c>
      <c r="B413" s="560">
        <v>7700</v>
      </c>
      <c r="C413" s="1770" t="s">
        <v>1249</v>
      </c>
      <c r="D413" s="1771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customHeight="1">
      <c r="A414" s="8">
        <v>215</v>
      </c>
      <c r="B414" s="560">
        <v>7800</v>
      </c>
      <c r="C414" s="1770" t="s">
        <v>1900</v>
      </c>
      <c r="D414" s="1771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customHeight="1">
      <c r="A415" s="11">
        <v>220</v>
      </c>
      <c r="B415" s="346"/>
      <c r="C415" s="347">
        <v>7833</v>
      </c>
      <c r="D415" s="348" t="s">
        <v>1305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>
      <c r="A416" s="9">
        <v>225</v>
      </c>
      <c r="B416" s="346"/>
      <c r="C416" s="373">
        <v>7888</v>
      </c>
      <c r="D416" s="386" t="s">
        <v>1820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Bot="1">
      <c r="A417" s="9">
        <v>315</v>
      </c>
      <c r="B417" s="1531" t="s">
        <v>1796</v>
      </c>
      <c r="C417" s="1532" t="s">
        <v>666</v>
      </c>
      <c r="D417" s="1533" t="s">
        <v>1812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78" t="str">
        <f>$B$7</f>
        <v>ОТЧЕТНИ ДАННИ ПО ЕБК ЗА СМЕТКИТЕ ЗА ЧУЖДИ СРЕДСТВА</v>
      </c>
      <c r="C421" s="1779"/>
      <c r="D421" s="1779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1806</v>
      </c>
      <c r="F422" s="1248" t="s">
        <v>878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5">
        <f>$B$9</f>
        <v>0</v>
      </c>
      <c r="C423" s="1776"/>
      <c r="D423" s="1777"/>
      <c r="E423" s="1158">
        <f>$E$9</f>
        <v>42005</v>
      </c>
      <c r="F423" s="1503">
        <f>$F$9</f>
        <v>42277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61" t="str">
        <f>$B$12</f>
        <v>Министерство на околната среда и водите</v>
      </c>
      <c r="C426" s="1762"/>
      <c r="D426" s="1763"/>
      <c r="E426" s="1504" t="s">
        <v>1778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1913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1014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1827</v>
      </c>
      <c r="E431" s="1542" t="s">
        <v>1847</v>
      </c>
      <c r="F431" s="810" t="s">
        <v>1848</v>
      </c>
      <c r="G431" s="1543" t="s">
        <v>1790</v>
      </c>
      <c r="H431" s="1544" t="s">
        <v>1308</v>
      </c>
      <c r="I431" s="1545" t="s">
        <v>1779</v>
      </c>
      <c r="J431" s="1546" t="s">
        <v>1780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1757</v>
      </c>
      <c r="E432" s="1549" t="s">
        <v>396</v>
      </c>
      <c r="F432" s="1550" t="s">
        <v>1849</v>
      </c>
      <c r="G432" s="1551" t="s">
        <v>1322</v>
      </c>
      <c r="H432" s="592" t="s">
        <v>1323</v>
      </c>
      <c r="I432" s="592" t="s">
        <v>1294</v>
      </c>
      <c r="J432" s="593" t="s">
        <v>1753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1826</v>
      </c>
      <c r="E433" s="1553">
        <f t="shared" ref="E433:J433" si="90">+E164-E293+E407+E417</f>
        <v>0</v>
      </c>
      <c r="F433" s="1553">
        <f t="shared" si="90"/>
        <v>-50690</v>
      </c>
      <c r="G433" s="1554">
        <f t="shared" si="90"/>
        <v>-50690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1825</v>
      </c>
      <c r="E434" s="1558">
        <f t="shared" ref="E434:J435" si="91">+E585</f>
        <v>0</v>
      </c>
      <c r="F434" s="1558">
        <f t="shared" si="91"/>
        <v>50690</v>
      </c>
      <c r="G434" s="1559">
        <f t="shared" si="91"/>
        <v>50690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80" t="str">
        <f>$B$7</f>
        <v>ОТЧЕТНИ ДАННИ ПО ЕБК ЗА СМЕТКИТЕ ЗА ЧУЖДИ СРЕДСТВА</v>
      </c>
      <c r="C437" s="1781"/>
      <c r="D437" s="1781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1806</v>
      </c>
      <c r="F438" s="1248" t="s">
        <v>878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5">
        <f>$B$9</f>
        <v>0</v>
      </c>
      <c r="C439" s="1776"/>
      <c r="D439" s="1777"/>
      <c r="E439" s="1158">
        <f>$E$9</f>
        <v>42005</v>
      </c>
      <c r="F439" s="1503">
        <f>$F$9</f>
        <v>42277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61" t="str">
        <f>$B$12</f>
        <v>Министерство на околната среда и водите</v>
      </c>
      <c r="C442" s="1762"/>
      <c r="D442" s="1763"/>
      <c r="E442" s="1504" t="s">
        <v>1778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1913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1014</v>
      </c>
      <c r="K445" s="4">
        <v>1</v>
      </c>
      <c r="L445" s="591"/>
    </row>
    <row r="446" spans="1:12" ht="22.5" customHeight="1">
      <c r="A446" s="9"/>
      <c r="B446" s="1575" t="s">
        <v>1922</v>
      </c>
      <c r="C446" s="1576"/>
      <c r="D446" s="1579"/>
      <c r="E446" s="1580" t="s">
        <v>1016</v>
      </c>
      <c r="F446" s="1581" t="s">
        <v>1793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932</v>
      </c>
      <c r="C447" s="1578" t="s">
        <v>1018</v>
      </c>
      <c r="D447" s="1565" t="s">
        <v>379</v>
      </c>
      <c r="E447" s="1585">
        <v>2015</v>
      </c>
      <c r="F447" s="1586" t="s">
        <v>1791</v>
      </c>
      <c r="G447" s="1566" t="s">
        <v>1790</v>
      </c>
      <c r="H447" s="1567" t="s">
        <v>1308</v>
      </c>
      <c r="I447" s="1568" t="s">
        <v>1779</v>
      </c>
      <c r="J447" s="1569" t="s">
        <v>1780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1293</v>
      </c>
      <c r="E448" s="1549" t="s">
        <v>396</v>
      </c>
      <c r="F448" s="1549" t="s">
        <v>397</v>
      </c>
      <c r="G448" s="1551" t="s">
        <v>1322</v>
      </c>
      <c r="H448" s="592" t="s">
        <v>1323</v>
      </c>
      <c r="I448" s="592" t="s">
        <v>1294</v>
      </c>
      <c r="J448" s="593" t="s">
        <v>1753</v>
      </c>
      <c r="K448" s="4">
        <v>1</v>
      </c>
      <c r="L448" s="591"/>
    </row>
    <row r="449" spans="1:26" s="406" customFormat="1" ht="18.75" customHeight="1">
      <c r="A449" s="8">
        <v>5</v>
      </c>
      <c r="B449" s="598">
        <v>7000</v>
      </c>
      <c r="C449" s="1756" t="s">
        <v>1700</v>
      </c>
      <c r="D449" s="1757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customHeight="1">
      <c r="A450" s="9">
        <v>10</v>
      </c>
      <c r="B450" s="436"/>
      <c r="C450" s="347">
        <v>7001</v>
      </c>
      <c r="D450" s="526" t="s">
        <v>1250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customHeight="1">
      <c r="A451" s="10">
        <v>20</v>
      </c>
      <c r="B451" s="436"/>
      <c r="C451" s="349">
        <v>7003</v>
      </c>
      <c r="D451" s="385" t="s">
        <v>1701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customHeight="1">
      <c r="A452" s="10">
        <v>25</v>
      </c>
      <c r="B452" s="436"/>
      <c r="C452" s="352">
        <v>7010</v>
      </c>
      <c r="D452" s="389" t="s">
        <v>1702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customHeight="1">
      <c r="A453" s="8">
        <v>30</v>
      </c>
      <c r="B453" s="598">
        <v>7100</v>
      </c>
      <c r="C453" s="1755" t="s">
        <v>1703</v>
      </c>
      <c r="D453" s="1755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customHeight="1">
      <c r="A454" s="9">
        <v>35</v>
      </c>
      <c r="B454" s="436"/>
      <c r="C454" s="347">
        <v>7101</v>
      </c>
      <c r="D454" s="533" t="s">
        <v>1704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customHeight="1">
      <c r="A455" s="9">
        <v>40</v>
      </c>
      <c r="B455" s="436"/>
      <c r="C455" s="352">
        <v>7102</v>
      </c>
      <c r="D455" s="389" t="s">
        <v>1705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customHeight="1">
      <c r="A456" s="8">
        <v>45</v>
      </c>
      <c r="B456" s="598">
        <v>7200</v>
      </c>
      <c r="C456" s="1755" t="s">
        <v>1706</v>
      </c>
      <c r="D456" s="1755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customHeight="1">
      <c r="A457" s="9">
        <v>50</v>
      </c>
      <c r="B457" s="436"/>
      <c r="C457" s="737">
        <v>7201</v>
      </c>
      <c r="D457" s="738" t="s">
        <v>1707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customHeight="1">
      <c r="A458" s="9">
        <v>55</v>
      </c>
      <c r="B458" s="436"/>
      <c r="C458" s="373">
        <v>7202</v>
      </c>
      <c r="D458" s="741" t="s">
        <v>1708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customHeight="1">
      <c r="A459" s="8">
        <v>60</v>
      </c>
      <c r="B459" s="598">
        <v>7300</v>
      </c>
      <c r="C459" s="1756" t="s">
        <v>1709</v>
      </c>
      <c r="D459" s="1757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customHeight="1">
      <c r="A460" s="9">
        <v>65</v>
      </c>
      <c r="B460" s="346"/>
      <c r="C460" s="737">
        <v>7320</v>
      </c>
      <c r="D460" s="742" t="s">
        <v>1710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>
      <c r="A461" s="9">
        <v>85</v>
      </c>
      <c r="B461" s="346"/>
      <c r="C461" s="373">
        <v>7369</v>
      </c>
      <c r="D461" s="756" t="s">
        <v>1711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>
      <c r="A462" s="9">
        <v>90</v>
      </c>
      <c r="B462" s="346"/>
      <c r="C462" s="434">
        <v>7370</v>
      </c>
      <c r="D462" s="435" t="s">
        <v>1712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customHeight="1">
      <c r="A463" s="9">
        <v>95</v>
      </c>
      <c r="B463" s="346"/>
      <c r="C463" s="737">
        <v>7391</v>
      </c>
      <c r="D463" s="744" t="s">
        <v>1713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customHeight="1">
      <c r="A464" s="9">
        <v>100</v>
      </c>
      <c r="B464" s="346"/>
      <c r="C464" s="349">
        <v>7392</v>
      </c>
      <c r="D464" s="525" t="s">
        <v>1714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customHeight="1">
      <c r="A465" s="9">
        <v>105</v>
      </c>
      <c r="B465" s="346"/>
      <c r="C465" s="373">
        <v>7393</v>
      </c>
      <c r="D465" s="384" t="s">
        <v>1715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customHeight="1">
      <c r="A466" s="12">
        <v>110</v>
      </c>
      <c r="B466" s="598">
        <v>7900</v>
      </c>
      <c r="C466" s="1758" t="s">
        <v>1716</v>
      </c>
      <c r="D466" s="1759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customHeight="1">
      <c r="A467" s="27">
        <v>115</v>
      </c>
      <c r="B467" s="346"/>
      <c r="C467" s="745">
        <v>7901</v>
      </c>
      <c r="D467" s="746" t="s">
        <v>1717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customHeight="1">
      <c r="A468" s="27">
        <v>120</v>
      </c>
      <c r="B468" s="346"/>
      <c r="C468" s="747">
        <v>7902</v>
      </c>
      <c r="D468" s="748" t="s">
        <v>1718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customHeight="1">
      <c r="A469" s="8">
        <v>125</v>
      </c>
      <c r="B469" s="598">
        <v>8000</v>
      </c>
      <c r="C469" s="1760" t="s">
        <v>1828</v>
      </c>
      <c r="D469" s="1760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customHeight="1">
      <c r="A470" s="9">
        <v>130</v>
      </c>
      <c r="B470" s="353"/>
      <c r="C470" s="737">
        <v>8011</v>
      </c>
      <c r="D470" s="749" t="s">
        <v>1719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customHeight="1">
      <c r="A471" s="9">
        <v>135</v>
      </c>
      <c r="B471" s="353"/>
      <c r="C471" s="349">
        <v>8012</v>
      </c>
      <c r="D471" s="350" t="s">
        <v>1720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customHeight="1">
      <c r="A472" s="9">
        <v>140</v>
      </c>
      <c r="B472" s="353"/>
      <c r="C472" s="349">
        <v>8017</v>
      </c>
      <c r="D472" s="350" t="s">
        <v>1721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customHeight="1">
      <c r="A473" s="9">
        <v>145</v>
      </c>
      <c r="B473" s="353"/>
      <c r="C473" s="373">
        <v>8018</v>
      </c>
      <c r="D473" s="384" t="s">
        <v>1722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customHeight="1">
      <c r="A474" s="9">
        <v>150</v>
      </c>
      <c r="B474" s="353"/>
      <c r="C474" s="527">
        <v>8031</v>
      </c>
      <c r="D474" s="528" t="s">
        <v>1723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customHeight="1">
      <c r="A475" s="9">
        <v>155</v>
      </c>
      <c r="B475" s="353"/>
      <c r="C475" s="349">
        <v>8032</v>
      </c>
      <c r="D475" s="350" t="s">
        <v>1724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customHeight="1">
      <c r="A476" s="9">
        <v>175</v>
      </c>
      <c r="B476" s="353"/>
      <c r="C476" s="349">
        <v>8037</v>
      </c>
      <c r="D476" s="350" t="s">
        <v>1725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customHeight="1">
      <c r="A477" s="9">
        <v>180</v>
      </c>
      <c r="B477" s="353"/>
      <c r="C477" s="529">
        <v>8038</v>
      </c>
      <c r="D477" s="575" t="s">
        <v>831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customHeight="1">
      <c r="A478" s="9">
        <v>185</v>
      </c>
      <c r="B478" s="353"/>
      <c r="C478" s="527">
        <v>8051</v>
      </c>
      <c r="D478" s="589" t="s">
        <v>1836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customHeight="1">
      <c r="A479" s="9">
        <v>190</v>
      </c>
      <c r="B479" s="353"/>
      <c r="C479" s="349">
        <v>8052</v>
      </c>
      <c r="D479" s="393" t="s">
        <v>1837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customHeight="1">
      <c r="A480" s="9">
        <v>195</v>
      </c>
      <c r="B480" s="353"/>
      <c r="C480" s="349">
        <v>8057</v>
      </c>
      <c r="D480" s="393" t="s">
        <v>1838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customHeight="1">
      <c r="A481" s="9">
        <v>200</v>
      </c>
      <c r="B481" s="353"/>
      <c r="C481" s="529">
        <v>8058</v>
      </c>
      <c r="D481" s="586" t="s">
        <v>1839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customHeight="1">
      <c r="A482" s="9">
        <v>205</v>
      </c>
      <c r="B482" s="353"/>
      <c r="C482" s="434">
        <v>8080</v>
      </c>
      <c r="D482" s="574" t="s">
        <v>1749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customHeight="1">
      <c r="A483" s="9">
        <v>210</v>
      </c>
      <c r="B483" s="353"/>
      <c r="C483" s="737">
        <v>8097</v>
      </c>
      <c r="D483" s="744" t="s">
        <v>832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customHeight="1">
      <c r="A484" s="9">
        <v>215</v>
      </c>
      <c r="B484" s="353"/>
      <c r="C484" s="352">
        <v>8098</v>
      </c>
      <c r="D484" s="394" t="s">
        <v>833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customHeight="1">
      <c r="A485" s="8">
        <v>220</v>
      </c>
      <c r="B485" s="598">
        <v>8100</v>
      </c>
      <c r="C485" s="1766" t="s">
        <v>1835</v>
      </c>
      <c r="D485" s="1772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customHeight="1">
      <c r="A486" s="9">
        <v>225</v>
      </c>
      <c r="B486" s="346"/>
      <c r="C486" s="347">
        <v>8111</v>
      </c>
      <c r="D486" s="388" t="s">
        <v>834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customHeight="1">
      <c r="A487" s="9">
        <v>230</v>
      </c>
      <c r="B487" s="346"/>
      <c r="C487" s="529">
        <v>8112</v>
      </c>
      <c r="D487" s="530" t="s">
        <v>835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>
      <c r="A488" s="9">
        <v>235</v>
      </c>
      <c r="B488" s="355"/>
      <c r="C488" s="527">
        <v>8121</v>
      </c>
      <c r="D488" s="770" t="s">
        <v>836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customHeight="1">
      <c r="A490" s="8">
        <v>245</v>
      </c>
      <c r="B490" s="598">
        <v>8200</v>
      </c>
      <c r="C490" s="1766" t="s">
        <v>169</v>
      </c>
      <c r="D490" s="1772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customHeight="1">
      <c r="A491" s="8">
        <v>255</v>
      </c>
      <c r="B491" s="598">
        <v>8300</v>
      </c>
      <c r="C491" s="1765" t="s">
        <v>1844</v>
      </c>
      <c r="D491" s="1765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customHeight="1">
      <c r="A500" s="8">
        <v>295</v>
      </c>
      <c r="B500" s="598">
        <v>8500</v>
      </c>
      <c r="C500" s="1760" t="s">
        <v>178</v>
      </c>
      <c r="D500" s="1760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customHeight="1">
      <c r="A504" s="8">
        <v>315</v>
      </c>
      <c r="B504" s="730">
        <v>8600</v>
      </c>
      <c r="C504" s="1760" t="s">
        <v>182</v>
      </c>
      <c r="D504" s="1760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customHeight="1">
      <c r="A509" s="8">
        <v>295</v>
      </c>
      <c r="B509" s="598">
        <v>8700</v>
      </c>
      <c r="C509" s="1760" t="s">
        <v>1834</v>
      </c>
      <c r="D509" s="1769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>
      <c r="A510" s="9">
        <v>300</v>
      </c>
      <c r="B510" s="346"/>
      <c r="C510" s="347">
        <v>8733</v>
      </c>
      <c r="D510" s="348" t="s">
        <v>837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>
      <c r="A511" s="9">
        <v>310</v>
      </c>
      <c r="B511" s="346"/>
      <c r="C511" s="352">
        <v>8766</v>
      </c>
      <c r="D511" s="394" t="s">
        <v>838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customHeight="1">
      <c r="A512" s="8">
        <v>355</v>
      </c>
      <c r="B512" s="594">
        <v>8800</v>
      </c>
      <c r="C512" s="1766" t="s">
        <v>1833</v>
      </c>
      <c r="D512" s="1767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customHeight="1">
      <c r="A513" s="9">
        <v>360</v>
      </c>
      <c r="B513" s="346"/>
      <c r="C513" s="347">
        <v>8801</v>
      </c>
      <c r="D513" s="348" t="s">
        <v>843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customHeight="1">
      <c r="A514" s="9">
        <v>365</v>
      </c>
      <c r="B514" s="346"/>
      <c r="C514" s="349">
        <v>8802</v>
      </c>
      <c r="D514" s="350" t="s">
        <v>844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customHeight="1">
      <c r="A515" s="9">
        <v>365</v>
      </c>
      <c r="B515" s="346"/>
      <c r="C515" s="349">
        <v>8803</v>
      </c>
      <c r="D515" s="350" t="s">
        <v>1840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customHeight="1">
      <c r="A516" s="9">
        <v>370</v>
      </c>
      <c r="B516" s="346"/>
      <c r="C516" s="349">
        <v>8804</v>
      </c>
      <c r="D516" s="350" t="s">
        <v>840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customHeight="1">
      <c r="A517" s="9">
        <v>365</v>
      </c>
      <c r="B517" s="346"/>
      <c r="C517" s="349" t="s">
        <v>839</v>
      </c>
      <c r="D517" s="771" t="s">
        <v>841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customHeight="1">
      <c r="A518" s="9">
        <v>370</v>
      </c>
      <c r="B518" s="346"/>
      <c r="C518" s="352">
        <v>8809</v>
      </c>
      <c r="D518" s="380" t="s">
        <v>842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customHeight="1">
      <c r="A519" s="8">
        <v>375</v>
      </c>
      <c r="B519" s="598">
        <v>8900</v>
      </c>
      <c r="C519" s="1773" t="s">
        <v>1414</v>
      </c>
      <c r="D519" s="1774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customHeight="1">
      <c r="A520" s="9">
        <v>380</v>
      </c>
      <c r="B520" s="358"/>
      <c r="C520" s="347">
        <v>8901</v>
      </c>
      <c r="D520" s="348" t="s">
        <v>845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>
      <c r="A521" s="9">
        <v>385</v>
      </c>
      <c r="B521" s="358"/>
      <c r="C521" s="349">
        <v>8902</v>
      </c>
      <c r="D521" s="350" t="s">
        <v>846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>
      <c r="A522" s="9">
        <v>390</v>
      </c>
      <c r="B522" s="358"/>
      <c r="C522" s="352">
        <v>8903</v>
      </c>
      <c r="D522" s="380" t="s">
        <v>1306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customHeight="1">
      <c r="A523" s="8">
        <v>395</v>
      </c>
      <c r="B523" s="598">
        <v>9000</v>
      </c>
      <c r="C523" s="1760" t="s">
        <v>190</v>
      </c>
      <c r="D523" s="1760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customHeight="1">
      <c r="A524" s="8">
        <v>405</v>
      </c>
      <c r="B524" s="731">
        <v>9100</v>
      </c>
      <c r="C524" s="1768" t="s">
        <v>1829</v>
      </c>
      <c r="D524" s="1768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customHeight="1">
      <c r="A529" s="8">
        <v>430</v>
      </c>
      <c r="B529" s="598">
        <v>9200</v>
      </c>
      <c r="C529" s="1764" t="s">
        <v>1830</v>
      </c>
      <c r="D529" s="1767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60" t="s">
        <v>1831</v>
      </c>
      <c r="D532" s="1760"/>
      <c r="E532" s="724">
        <f t="shared" ref="E532:J532" si="113">SUM(E533:E553)</f>
        <v>0</v>
      </c>
      <c r="F532" s="725">
        <f t="shared" si="113"/>
        <v>4934544</v>
      </c>
      <c r="G532" s="795">
        <f t="shared" si="113"/>
        <v>4934544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847</v>
      </c>
      <c r="E533" s="720"/>
      <c r="F533" s="705">
        <f t="shared" ref="F533:F552" si="114">G533+H533+I533+J533</f>
        <v>5844045</v>
      </c>
      <c r="G533" s="603">
        <v>5844045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1195893</v>
      </c>
      <c r="G534" s="609">
        <v>1195893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customHeight="1">
      <c r="A535" s="27">
        <v>451</v>
      </c>
      <c r="B535" s="346"/>
      <c r="C535" s="773">
        <v>9317</v>
      </c>
      <c r="D535" s="774" t="s">
        <v>848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customHeight="1">
      <c r="A536" s="27">
        <v>452</v>
      </c>
      <c r="B536" s="346"/>
      <c r="C536" s="776">
        <v>9318</v>
      </c>
      <c r="D536" s="777" t="s">
        <v>849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>
      <c r="A538" s="24">
        <v>457</v>
      </c>
      <c r="B538" s="346"/>
      <c r="C538" s="349">
        <v>9322</v>
      </c>
      <c r="D538" s="531" t="s">
        <v>854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>
      <c r="A539" s="24">
        <v>458</v>
      </c>
      <c r="B539" s="346"/>
      <c r="C539" s="349">
        <v>9323</v>
      </c>
      <c r="D539" s="531" t="s">
        <v>855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>
      <c r="A540" s="24">
        <v>459</v>
      </c>
      <c r="B540" s="346"/>
      <c r="C540" s="349">
        <v>9324</v>
      </c>
      <c r="D540" s="531" t="s">
        <v>856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customHeight="1">
      <c r="A541" s="24">
        <v>460</v>
      </c>
      <c r="B541" s="346"/>
      <c r="C541" s="349">
        <v>9325</v>
      </c>
      <c r="D541" s="531" t="s">
        <v>857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customHeight="1">
      <c r="A542" s="24">
        <v>461</v>
      </c>
      <c r="B542" s="346"/>
      <c r="C542" s="349">
        <v>9326</v>
      </c>
      <c r="D542" s="531" t="s">
        <v>858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customHeight="1">
      <c r="A543" s="14"/>
      <c r="B543" s="346"/>
      <c r="C543" s="349">
        <v>9327</v>
      </c>
      <c r="D543" s="531" t="s">
        <v>859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customHeight="1">
      <c r="A544" s="14"/>
      <c r="B544" s="346"/>
      <c r="C544" s="529">
        <v>9328</v>
      </c>
      <c r="D544" s="779" t="s">
        <v>860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>
      <c r="A545" s="24">
        <v>462</v>
      </c>
      <c r="B545" s="346"/>
      <c r="C545" s="433">
        <v>9330</v>
      </c>
      <c r="D545" s="354" t="s">
        <v>861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1850</v>
      </c>
      <c r="E546" s="775"/>
      <c r="F546" s="711">
        <f t="shared" si="114"/>
        <v>-3230155</v>
      </c>
      <c r="G546" s="612">
        <v>-3230155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1851</v>
      </c>
      <c r="E547" s="718"/>
      <c r="F547" s="707">
        <f t="shared" si="114"/>
        <v>3385599</v>
      </c>
      <c r="G547" s="606">
        <v>3385599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1852</v>
      </c>
      <c r="E548" s="718"/>
      <c r="F548" s="707">
        <f t="shared" si="114"/>
        <v>-2260838</v>
      </c>
      <c r="G548" s="606">
        <v>-2260838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1853</v>
      </c>
      <c r="E549" s="716"/>
      <c r="F549" s="709">
        <f t="shared" si="114"/>
        <v>0</v>
      </c>
      <c r="G549" s="609"/>
      <c r="H549" s="610"/>
      <c r="I549" s="610"/>
      <c r="J549" s="611"/>
      <c r="K549" s="1644" t="str">
        <f t="shared" si="109"/>
        <v/>
      </c>
      <c r="L549" s="750"/>
    </row>
    <row r="550" spans="1:26" ht="18.75" customHeight="1">
      <c r="A550" s="14"/>
      <c r="B550" s="346"/>
      <c r="C550" s="527">
        <v>9355</v>
      </c>
      <c r="D550" s="783" t="s">
        <v>1854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customHeight="1">
      <c r="A551" s="24">
        <v>462</v>
      </c>
      <c r="B551" s="346"/>
      <c r="C551" s="529">
        <v>9356</v>
      </c>
      <c r="D551" s="784" t="s">
        <v>1855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customHeight="1">
      <c r="A552" s="24">
        <v>462</v>
      </c>
      <c r="B552" s="346"/>
      <c r="C552" s="527">
        <v>9395</v>
      </c>
      <c r="D552" s="589" t="s">
        <v>1857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customHeight="1">
      <c r="A553" s="14">
        <v>465</v>
      </c>
      <c r="B553" s="346"/>
      <c r="C553" s="352">
        <v>9396</v>
      </c>
      <c r="D553" s="532" t="s">
        <v>1856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64" t="s">
        <v>1841</v>
      </c>
      <c r="D554" s="1764"/>
      <c r="E554" s="724">
        <f t="shared" ref="E554:J554" si="115">SUM(E555:E573)</f>
        <v>0</v>
      </c>
      <c r="F554" s="725">
        <f t="shared" si="115"/>
        <v>-515879</v>
      </c>
      <c r="G554" s="795">
        <f t="shared" si="115"/>
        <v>-515879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862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customHeight="1">
      <c r="A556" s="14">
        <v>480</v>
      </c>
      <c r="B556" s="346"/>
      <c r="C556" s="349">
        <v>9502</v>
      </c>
      <c r="D556" s="525" t="s">
        <v>863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customHeight="1">
      <c r="A557" s="14">
        <v>485</v>
      </c>
      <c r="B557" s="346"/>
      <c r="C557" s="349">
        <v>9503</v>
      </c>
      <c r="D557" s="525" t="s">
        <v>1773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customHeight="1">
      <c r="A558" s="14">
        <v>490</v>
      </c>
      <c r="B558" s="346"/>
      <c r="C558" s="349">
        <v>9504</v>
      </c>
      <c r="D558" s="525" t="s">
        <v>1774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customHeight="1">
      <c r="A559" s="14">
        <v>495</v>
      </c>
      <c r="B559" s="346"/>
      <c r="C559" s="349">
        <v>9505</v>
      </c>
      <c r="D559" s="525" t="s">
        <v>864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customHeight="1">
      <c r="A560" s="14">
        <v>500</v>
      </c>
      <c r="B560" s="346"/>
      <c r="C560" s="349">
        <v>9506</v>
      </c>
      <c r="D560" s="525" t="s">
        <v>865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customHeight="1">
      <c r="A561" s="14">
        <v>505</v>
      </c>
      <c r="B561" s="346"/>
      <c r="C561" s="349">
        <v>9507</v>
      </c>
      <c r="D561" s="525" t="s">
        <v>866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customHeight="1">
      <c r="A562" s="14">
        <v>510</v>
      </c>
      <c r="B562" s="346"/>
      <c r="C562" s="349">
        <v>9508</v>
      </c>
      <c r="D562" s="525" t="s">
        <v>867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customHeight="1">
      <c r="A563" s="14">
        <v>515</v>
      </c>
      <c r="B563" s="346"/>
      <c r="C563" s="349">
        <v>9509</v>
      </c>
      <c r="D563" s="525" t="s">
        <v>1775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customHeight="1">
      <c r="A564" s="14">
        <v>520</v>
      </c>
      <c r="B564" s="346"/>
      <c r="C564" s="349">
        <v>9510</v>
      </c>
      <c r="D564" s="525" t="s">
        <v>1776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customHeight="1">
      <c r="A565" s="14">
        <v>525</v>
      </c>
      <c r="B565" s="346"/>
      <c r="C565" s="349">
        <v>9511</v>
      </c>
      <c r="D565" s="525" t="s">
        <v>868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customHeight="1">
      <c r="A566" s="14">
        <v>530</v>
      </c>
      <c r="B566" s="346"/>
      <c r="C566" s="349">
        <v>9512</v>
      </c>
      <c r="D566" s="525" t="s">
        <v>869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customHeight="1">
      <c r="A567" s="14">
        <v>535</v>
      </c>
      <c r="B567" s="346"/>
      <c r="C567" s="373">
        <v>9513</v>
      </c>
      <c r="D567" s="384" t="s">
        <v>870</v>
      </c>
      <c r="E567" s="757"/>
      <c r="F567" s="723">
        <f t="shared" si="116"/>
        <v>-563614</v>
      </c>
      <c r="G567" s="670">
        <v>-563614</v>
      </c>
      <c r="H567" s="671"/>
      <c r="I567" s="1606">
        <v>0</v>
      </c>
      <c r="J567" s="672"/>
      <c r="K567" s="1644">
        <f t="shared" si="109"/>
        <v>1</v>
      </c>
      <c r="L567" s="750"/>
    </row>
    <row r="568" spans="1:26" ht="31.5">
      <c r="A568" s="14">
        <v>540</v>
      </c>
      <c r="B568" s="346"/>
      <c r="C568" s="434">
        <v>9514</v>
      </c>
      <c r="D568" s="574" t="s">
        <v>871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customHeight="1">
      <c r="A569" s="595">
        <v>545</v>
      </c>
      <c r="B569" s="596"/>
      <c r="C569" s="1197">
        <v>9521</v>
      </c>
      <c r="D569" s="589" t="s">
        <v>1891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customHeight="1">
      <c r="A570" s="14">
        <v>550</v>
      </c>
      <c r="B570" s="346"/>
      <c r="C570" s="349">
        <v>9522</v>
      </c>
      <c r="D570" s="1140" t="s">
        <v>1892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customHeight="1">
      <c r="A571" s="14">
        <v>555</v>
      </c>
      <c r="B571" s="346"/>
      <c r="C571" s="349">
        <v>9528</v>
      </c>
      <c r="D571" s="1140" t="s">
        <v>1893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customHeight="1">
      <c r="A572" s="14">
        <v>560</v>
      </c>
      <c r="B572" s="346"/>
      <c r="C572" s="529">
        <v>9529</v>
      </c>
      <c r="D572" s="784" t="s">
        <v>1894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>
      <c r="A573" s="14">
        <v>561</v>
      </c>
      <c r="B573" s="346"/>
      <c r="C573" s="433">
        <v>9549</v>
      </c>
      <c r="D573" s="1141" t="s">
        <v>872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64" t="s">
        <v>1832</v>
      </c>
      <c r="D574" s="1767"/>
      <c r="E574" s="724">
        <f t="shared" ref="E574:J574" si="117">SUM(E575:E578)</f>
        <v>0</v>
      </c>
      <c r="F574" s="725">
        <f t="shared" si="117"/>
        <v>-4367975</v>
      </c>
      <c r="G574" s="795">
        <f t="shared" si="117"/>
        <v>-4367975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1842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customHeight="1">
      <c r="A576" s="19">
        <v>567</v>
      </c>
      <c r="B576" s="355"/>
      <c r="C576" s="776">
        <v>9603</v>
      </c>
      <c r="D576" s="787" t="s">
        <v>1874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1843</v>
      </c>
      <c r="E577" s="710"/>
      <c r="F577" s="711">
        <f>G577+H577+I577+J577</f>
        <v>-136678974</v>
      </c>
      <c r="G577" s="612">
        <v>-136678974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customHeight="1">
      <c r="A578" s="19">
        <v>569</v>
      </c>
      <c r="B578" s="355"/>
      <c r="C578" s="583">
        <v>9609</v>
      </c>
      <c r="D578" s="789" t="s">
        <v>1895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customHeight="1">
      <c r="A579" s="17">
        <v>575</v>
      </c>
      <c r="B579" s="598">
        <v>9800</v>
      </c>
      <c r="C579" s="1764" t="s">
        <v>873</v>
      </c>
      <c r="D579" s="1767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customHeight="1">
      <c r="A580" s="14">
        <v>580</v>
      </c>
      <c r="B580" s="436"/>
      <c r="C580" s="347">
        <v>9810</v>
      </c>
      <c r="D580" s="388" t="s">
        <v>850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customHeight="1">
      <c r="A581" s="14">
        <v>585</v>
      </c>
      <c r="B581" s="436"/>
      <c r="C581" s="349">
        <v>9820</v>
      </c>
      <c r="D581" s="350" t="s">
        <v>851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customHeight="1">
      <c r="A582" s="14">
        <v>590</v>
      </c>
      <c r="B582" s="436"/>
      <c r="C582" s="349">
        <v>9830</v>
      </c>
      <c r="D582" s="350" t="s">
        <v>852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customHeight="1">
      <c r="A583" s="9">
        <v>600</v>
      </c>
      <c r="B583" s="436"/>
      <c r="C583" s="373">
        <v>9850</v>
      </c>
      <c r="D583" s="384" t="s">
        <v>853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customHeight="1">
      <c r="A584" s="9">
        <v>605</v>
      </c>
      <c r="B584" s="734"/>
      <c r="C584" s="767">
        <v>9890</v>
      </c>
      <c r="D584" s="790" t="s">
        <v>874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1796</v>
      </c>
      <c r="C585" s="1588" t="s">
        <v>666</v>
      </c>
      <c r="D585" s="1589" t="s">
        <v>1845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50690</v>
      </c>
      <c r="G585" s="1592">
        <f t="shared" si="120"/>
        <v>50690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1846</v>
      </c>
      <c r="G588" s="1752" t="s">
        <v>1928</v>
      </c>
      <c r="H588" s="1753"/>
      <c r="I588" s="1753"/>
      <c r="J588" s="1754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749" t="s">
        <v>1910</v>
      </c>
      <c r="H589" s="1749"/>
      <c r="I589" s="1749"/>
      <c r="J589" s="1749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1889</v>
      </c>
      <c r="D591" s="1213" t="s">
        <v>1927</v>
      </c>
      <c r="E591" s="1226"/>
      <c r="F591" s="439" t="s">
        <v>1904</v>
      </c>
      <c r="G591" s="1746" t="s">
        <v>1929</v>
      </c>
      <c r="H591" s="1747"/>
      <c r="I591" s="1747"/>
      <c r="J591" s="1748"/>
      <c r="K591" s="4">
        <v>1</v>
      </c>
      <c r="L591" s="752"/>
    </row>
    <row r="592" spans="1:26" ht="21.75" customHeight="1">
      <c r="A592" s="9"/>
      <c r="B592" s="1750" t="s">
        <v>1903</v>
      </c>
      <c r="C592" s="1751"/>
      <c r="D592" s="1228" t="s">
        <v>1877</v>
      </c>
      <c r="E592" s="1224"/>
      <c r="F592" s="1225"/>
      <c r="G592" s="1749" t="s">
        <v>1910</v>
      </c>
      <c r="H592" s="1749"/>
      <c r="I592" s="1749"/>
      <c r="J592" s="1749"/>
      <c r="K592" s="4">
        <v>1</v>
      </c>
      <c r="L592" s="752"/>
    </row>
    <row r="593" spans="1:26" ht="18.75" customHeight="1">
      <c r="A593" s="14"/>
      <c r="B593" s="1796" t="s">
        <v>1931</v>
      </c>
      <c r="C593" s="1797"/>
      <c r="D593" s="1229" t="s">
        <v>1905</v>
      </c>
      <c r="E593" s="1212">
        <v>9406028</v>
      </c>
      <c r="F593" s="1218"/>
      <c r="G593" s="1227" t="s">
        <v>1906</v>
      </c>
      <c r="H593" s="1800" t="s">
        <v>1930</v>
      </c>
      <c r="I593" s="1801"/>
      <c r="J593" s="1802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mergeCells count="97"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185:D185"/>
    <mergeCell ref="C191:D191"/>
    <mergeCell ref="B169:D169"/>
    <mergeCell ref="B171:D171"/>
    <mergeCell ref="B174:D174"/>
    <mergeCell ref="C233:D233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53:D453"/>
    <mergeCell ref="C456:D456"/>
    <mergeCell ref="C459:D459"/>
    <mergeCell ref="C466:D466"/>
    <mergeCell ref="C469:D469"/>
    <mergeCell ref="G591:J591"/>
    <mergeCell ref="G589:J589"/>
    <mergeCell ref="G592:J592"/>
    <mergeCell ref="B592:C592"/>
    <mergeCell ref="G588:J588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781050</xdr:colOff>
                    <xdr:row>1</xdr:row>
                    <xdr:rowOff>114300</xdr:rowOff>
                  </from>
                  <to>
                    <xdr:col>6</xdr:col>
                    <xdr:colOff>628650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4105275</xdr:colOff>
                    <xdr:row>2</xdr:row>
                    <xdr:rowOff>38100</xdr:rowOff>
                  </from>
                  <to>
                    <xdr:col>4</xdr:col>
                    <xdr:colOff>285750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1309</v>
      </c>
      <c r="B1" s="29">
        <v>169</v>
      </c>
      <c r="I1" s="29"/>
    </row>
    <row r="2" spans="1:19">
      <c r="A2" s="29" t="s">
        <v>1310</v>
      </c>
      <c r="B2" s="29" t="s">
        <v>1915</v>
      </c>
      <c r="I2" s="29"/>
    </row>
    <row r="3" spans="1:19">
      <c r="A3" s="29" t="s">
        <v>1311</v>
      </c>
      <c r="B3" s="29" t="s">
        <v>1914</v>
      </c>
      <c r="I3" s="29"/>
    </row>
    <row r="4" spans="1:19" ht="15.75">
      <c r="A4" s="29" t="s">
        <v>1312</v>
      </c>
      <c r="B4" s="29" t="s">
        <v>1755</v>
      </c>
      <c r="C4" s="34"/>
      <c r="I4" s="29"/>
    </row>
    <row r="5" spans="1:19" ht="31.5" customHeight="1">
      <c r="A5" s="29" t="s">
        <v>1313</v>
      </c>
      <c r="B5" s="236"/>
      <c r="C5" s="236"/>
    </row>
    <row r="6" spans="1:19">
      <c r="A6" s="35"/>
      <c r="B6" s="36"/>
    </row>
    <row r="8" spans="1:19">
      <c r="B8" s="29" t="s">
        <v>1729</v>
      </c>
      <c r="I8" s="29"/>
    </row>
    <row r="9" spans="1:19">
      <c r="I9" s="29"/>
    </row>
    <row r="10" spans="1:19">
      <c r="I10" s="29"/>
    </row>
    <row r="11" spans="1:19" ht="18.75">
      <c r="A11" s="29" t="s">
        <v>1734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80">
        <f>$B$7</f>
        <v>0</v>
      </c>
      <c r="J14" s="1781"/>
      <c r="K14" s="1781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1011</v>
      </c>
      <c r="M15" s="1248" t="s">
        <v>878</v>
      </c>
      <c r="N15" s="841"/>
      <c r="O15" s="1249" t="s">
        <v>1901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5">
        <f>$B$9</f>
        <v>0</v>
      </c>
      <c r="J16" s="1776"/>
      <c r="K16" s="1777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5">
        <f>$B$12</f>
        <v>0</v>
      </c>
      <c r="J19" s="1816"/>
      <c r="K19" s="1817"/>
      <c r="L19" s="1255" t="s">
        <v>1778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1913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1014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1314</v>
      </c>
      <c r="L23" s="1271" t="s">
        <v>1016</v>
      </c>
      <c r="M23" s="534" t="s">
        <v>1793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932</v>
      </c>
      <c r="J24" s="1276" t="s">
        <v>1018</v>
      </c>
      <c r="K24" s="1277" t="s">
        <v>1315</v>
      </c>
      <c r="L24" s="1278">
        <v>2015</v>
      </c>
      <c r="M24" s="535" t="s">
        <v>1791</v>
      </c>
      <c r="N24" s="1279" t="s">
        <v>1790</v>
      </c>
      <c r="O24" s="1280" t="s">
        <v>1308</v>
      </c>
      <c r="P24" s="1281" t="s">
        <v>1779</v>
      </c>
      <c r="Q24" s="1282" t="s">
        <v>1780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669</v>
      </c>
      <c r="L25" s="514" t="s">
        <v>396</v>
      </c>
      <c r="M25" s="514" t="s">
        <v>397</v>
      </c>
      <c r="N25" s="835" t="s">
        <v>1322</v>
      </c>
      <c r="O25" s="836" t="s">
        <v>1323</v>
      </c>
      <c r="P25" s="836" t="s">
        <v>1294</v>
      </c>
      <c r="Q25" s="837" t="s">
        <v>1753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1735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1316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812" t="s">
        <v>670</v>
      </c>
      <c r="K30" s="1789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671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672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91" t="s">
        <v>673</v>
      </c>
      <c r="K33" s="1791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674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675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1170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1171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1172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92" t="s">
        <v>1173</v>
      </c>
      <c r="K39" s="1792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1174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1175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1176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1177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1178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94" t="s">
        <v>1317</v>
      </c>
      <c r="K45" s="1795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91" t="s">
        <v>1180</v>
      </c>
      <c r="K46" s="1791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1181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1182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1183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1184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1185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1186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1187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1188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1189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1190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1797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1191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1745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1192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1798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1406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1193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84" t="s">
        <v>809</v>
      </c>
      <c r="K64" s="1784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810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811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812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84" t="s">
        <v>1365</v>
      </c>
      <c r="K68" s="1784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1194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1195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1318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1197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1198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84" t="s">
        <v>1199</v>
      </c>
      <c r="K74" s="1784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1727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1200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84" t="s">
        <v>1201</v>
      </c>
      <c r="K77" s="179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88" t="s">
        <v>1202</v>
      </c>
      <c r="K78" s="1789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88" t="s">
        <v>1203</v>
      </c>
      <c r="K79" s="1789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88" t="s">
        <v>1204</v>
      </c>
      <c r="K80" s="1789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84" t="s">
        <v>1205</v>
      </c>
      <c r="K81" s="1784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1206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1207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1208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1209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1210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1211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1212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1213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1319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1214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1215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1216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1217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84" t="s">
        <v>1218</v>
      </c>
      <c r="K95" s="1784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84" t="s">
        <v>1219</v>
      </c>
      <c r="K96" s="1784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84" t="s">
        <v>1220</v>
      </c>
      <c r="K97" s="1784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84" t="s">
        <v>1221</v>
      </c>
      <c r="K98" s="1784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1222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1223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1224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1225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1226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1227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84" t="s">
        <v>1228</v>
      </c>
      <c r="K105" s="1784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1229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1320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1231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84" t="s">
        <v>1232</v>
      </c>
      <c r="K109" s="1784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84" t="s">
        <v>1295</v>
      </c>
      <c r="K110" s="1784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88" t="s">
        <v>1233</v>
      </c>
      <c r="K111" s="1789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84" t="s">
        <v>813</v>
      </c>
      <c r="K112" s="1784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814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815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90" t="s">
        <v>1234</v>
      </c>
      <c r="K115" s="1790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90" t="s">
        <v>1235</v>
      </c>
      <c r="K116" s="1790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1236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1237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90" t="s">
        <v>285</v>
      </c>
      <c r="K124" s="1790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1728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90" t="s">
        <v>1251</v>
      </c>
      <c r="K127" s="1790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84" t="s">
        <v>1252</v>
      </c>
      <c r="K128" s="1784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1253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1254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1255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1256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5" t="s">
        <v>1799</v>
      </c>
      <c r="K133" s="1786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1258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1259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1260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3" t="s">
        <v>1261</v>
      </c>
      <c r="K138" s="1814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666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80">
        <f>$B$7</f>
        <v>0</v>
      </c>
      <c r="J146" s="1781"/>
      <c r="K146" s="1781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1011</v>
      </c>
      <c r="M147" s="1248" t="s">
        <v>878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5">
        <f>$B$9</f>
        <v>0</v>
      </c>
      <c r="J148" s="1776"/>
      <c r="K148" s="1777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5">
        <f>$B$12</f>
        <v>0</v>
      </c>
      <c r="J151" s="1816"/>
      <c r="K151" s="1817"/>
      <c r="L151" s="1255" t="s">
        <v>1778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1898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1321</v>
      </c>
      <c r="L154" s="841"/>
      <c r="M154" s="1384" t="s">
        <v>1014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1263</v>
      </c>
      <c r="J155" s="1386" t="s">
        <v>1264</v>
      </c>
      <c r="K155" s="1387" t="s">
        <v>1265</v>
      </c>
      <c r="L155" s="1388" t="s">
        <v>1266</v>
      </c>
      <c r="M155" s="1389" t="s">
        <v>1267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1268</v>
      </c>
      <c r="K156" s="1392" t="s">
        <v>1269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1270</v>
      </c>
      <c r="K157" s="1395" t="s">
        <v>1271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1272</v>
      </c>
      <c r="K158" s="1398" t="s">
        <v>1273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1274</v>
      </c>
      <c r="K159" s="1392" t="s">
        <v>1275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1276</v>
      </c>
      <c r="K160" s="1395" t="s">
        <v>1271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1277</v>
      </c>
      <c r="K161" s="1401" t="s">
        <v>1278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1279</v>
      </c>
      <c r="K162" s="1392" t="s">
        <v>1280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1281</v>
      </c>
      <c r="K163" s="1403" t="s">
        <v>1282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1283</v>
      </c>
      <c r="K164" s="1398" t="s">
        <v>1284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1285</v>
      </c>
      <c r="K165" s="1392" t="s">
        <v>1286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1287</v>
      </c>
      <c r="K166" s="1403" t="s">
        <v>1288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1289</v>
      </c>
      <c r="K167" s="1398" t="s">
        <v>1290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1291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876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7" t="s">
        <v>378</v>
      </c>
      <c r="J179" s="1787"/>
      <c r="K179" s="1787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4:K14"/>
    <mergeCell ref="I16:K16"/>
    <mergeCell ref="I19:K19"/>
    <mergeCell ref="J68:K68"/>
    <mergeCell ref="J46:K46"/>
    <mergeCell ref="J64:K64"/>
    <mergeCell ref="J33:K33"/>
    <mergeCell ref="J39:K39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30:K30"/>
    <mergeCell ref="J78:K78"/>
    <mergeCell ref="J79:K79"/>
    <mergeCell ref="J80:K80"/>
    <mergeCell ref="J81:K81"/>
    <mergeCell ref="J74:K74"/>
    <mergeCell ref="J45:K45"/>
    <mergeCell ref="J105:K105"/>
    <mergeCell ref="J109:K109"/>
    <mergeCell ref="J110:K110"/>
    <mergeCell ref="J77:K77"/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1737</v>
      </c>
      <c r="B1" s="240" t="s">
        <v>1744</v>
      </c>
      <c r="C1" s="239"/>
    </row>
    <row r="2" spans="1:4" ht="31.5" customHeight="1">
      <c r="A2" s="337">
        <v>0</v>
      </c>
      <c r="B2" s="339" t="s">
        <v>1916</v>
      </c>
      <c r="C2" s="338" t="s">
        <v>12</v>
      </c>
    </row>
    <row r="3" spans="1:4" ht="35.25" customHeight="1">
      <c r="A3" s="337">
        <v>33</v>
      </c>
      <c r="B3" s="339" t="s">
        <v>1917</v>
      </c>
      <c r="C3" s="338" t="s">
        <v>12</v>
      </c>
      <c r="D3" s="215"/>
    </row>
    <row r="4" spans="1:4" ht="35.25" customHeight="1">
      <c r="A4" s="337">
        <v>42</v>
      </c>
      <c r="B4" s="339" t="s">
        <v>1918</v>
      </c>
      <c r="C4" s="338" t="s">
        <v>58</v>
      </c>
    </row>
    <row r="5" spans="1:4" ht="15.75">
      <c r="A5" s="337">
        <v>96</v>
      </c>
      <c r="B5" s="339" t="s">
        <v>1919</v>
      </c>
      <c r="C5" s="338" t="s">
        <v>58</v>
      </c>
    </row>
    <row r="6" spans="1:4" ht="15.75">
      <c r="A6" s="337">
        <v>97</v>
      </c>
      <c r="B6" s="339" t="s">
        <v>1920</v>
      </c>
      <c r="C6" s="338" t="s">
        <v>58</v>
      </c>
      <c r="D6" s="215"/>
    </row>
    <row r="7" spans="1:4" ht="15.75">
      <c r="A7" s="337">
        <v>98</v>
      </c>
      <c r="B7" s="339" t="s">
        <v>1921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1737</v>
      </c>
      <c r="B10" s="240" t="s">
        <v>1743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1082</v>
      </c>
      <c r="C92" s="318">
        <v>3334</v>
      </c>
    </row>
    <row r="93" spans="1:3" ht="15.75">
      <c r="A93" s="318">
        <v>3336</v>
      </c>
      <c r="B93" s="322" t="s">
        <v>1083</v>
      </c>
      <c r="C93" s="318">
        <v>3336</v>
      </c>
    </row>
    <row r="94" spans="1:3" ht="15.75">
      <c r="A94" s="318">
        <v>3337</v>
      </c>
      <c r="B94" s="321" t="s">
        <v>1084</v>
      </c>
      <c r="C94" s="318">
        <v>3337</v>
      </c>
    </row>
    <row r="95" spans="1:3" ht="15.75">
      <c r="A95" s="318">
        <v>3341</v>
      </c>
      <c r="B95" s="322" t="s">
        <v>1085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1777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1416</v>
      </c>
      <c r="C118" s="318">
        <v>4458</v>
      </c>
    </row>
    <row r="119" spans="1:3" ht="15.75">
      <c r="A119" s="318">
        <v>4459</v>
      </c>
      <c r="B119" s="331" t="s">
        <v>1726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1120</v>
      </c>
      <c r="C127" s="318">
        <v>5513</v>
      </c>
    </row>
    <row r="128" spans="1:3" ht="15.75">
      <c r="A128" s="318">
        <v>5514</v>
      </c>
      <c r="B128" s="329" t="s">
        <v>1121</v>
      </c>
      <c r="C128" s="318">
        <v>5514</v>
      </c>
    </row>
    <row r="129" spans="1:3" ht="15.75">
      <c r="A129" s="318">
        <v>5515</v>
      </c>
      <c r="B129" s="329" t="s">
        <v>1122</v>
      </c>
      <c r="C129" s="318">
        <v>5515</v>
      </c>
    </row>
    <row r="130" spans="1:3" ht="15.75">
      <c r="A130" s="318">
        <v>5516</v>
      </c>
      <c r="B130" s="329" t="s">
        <v>1123</v>
      </c>
      <c r="C130" s="318">
        <v>5516</v>
      </c>
    </row>
    <row r="131" spans="1:3" ht="15.75">
      <c r="A131" s="318">
        <v>5517</v>
      </c>
      <c r="B131" s="329" t="s">
        <v>1124</v>
      </c>
      <c r="C131" s="318">
        <v>5517</v>
      </c>
    </row>
    <row r="132" spans="1:3" ht="15.75">
      <c r="A132" s="318">
        <v>5518</v>
      </c>
      <c r="B132" s="321" t="s">
        <v>1125</v>
      </c>
      <c r="C132" s="318">
        <v>5518</v>
      </c>
    </row>
    <row r="133" spans="1:3" ht="15.75">
      <c r="A133" s="318">
        <v>5519</v>
      </c>
      <c r="B133" s="321" t="s">
        <v>1126</v>
      </c>
      <c r="C133" s="318">
        <v>5519</v>
      </c>
    </row>
    <row r="134" spans="1:3" ht="15.75">
      <c r="A134" s="318">
        <v>5521</v>
      </c>
      <c r="B134" s="321" t="s">
        <v>1127</v>
      </c>
      <c r="C134" s="318">
        <v>5521</v>
      </c>
    </row>
    <row r="135" spans="1:3" ht="15.75">
      <c r="A135" s="318">
        <v>5522</v>
      </c>
      <c r="B135" s="332" t="s">
        <v>1128</v>
      </c>
      <c r="C135" s="318">
        <v>5522</v>
      </c>
    </row>
    <row r="136" spans="1:3" ht="15.75">
      <c r="A136" s="318">
        <v>5524</v>
      </c>
      <c r="B136" s="319" t="s">
        <v>1129</v>
      </c>
      <c r="C136" s="318">
        <v>5524</v>
      </c>
    </row>
    <row r="137" spans="1:3" ht="15.75">
      <c r="A137" s="318">
        <v>5525</v>
      </c>
      <c r="B137" s="326" t="s">
        <v>1130</v>
      </c>
      <c r="C137" s="318">
        <v>5525</v>
      </c>
    </row>
    <row r="138" spans="1:3" ht="15.75">
      <c r="A138" s="318">
        <v>5526</v>
      </c>
      <c r="B138" s="323" t="s">
        <v>1131</v>
      </c>
      <c r="C138" s="318">
        <v>5526</v>
      </c>
    </row>
    <row r="139" spans="1:3" ht="15.75">
      <c r="A139" s="318">
        <v>5527</v>
      </c>
      <c r="B139" s="323" t="s">
        <v>1132</v>
      </c>
      <c r="C139" s="318">
        <v>5527</v>
      </c>
    </row>
    <row r="140" spans="1:3" ht="15.75">
      <c r="A140" s="318">
        <v>5528</v>
      </c>
      <c r="B140" s="323" t="s">
        <v>1133</v>
      </c>
      <c r="C140" s="318">
        <v>5528</v>
      </c>
    </row>
    <row r="141" spans="1:3" ht="15.75">
      <c r="A141" s="318">
        <v>5529</v>
      </c>
      <c r="B141" s="323" t="s">
        <v>1134</v>
      </c>
      <c r="C141" s="318">
        <v>5529</v>
      </c>
    </row>
    <row r="142" spans="1:3" ht="15.75">
      <c r="A142" s="318">
        <v>5530</v>
      </c>
      <c r="B142" s="323" t="s">
        <v>1135</v>
      </c>
      <c r="C142" s="318">
        <v>5530</v>
      </c>
    </row>
    <row r="143" spans="1:3" ht="15.75">
      <c r="A143" s="318">
        <v>5531</v>
      </c>
      <c r="B143" s="326" t="s">
        <v>1136</v>
      </c>
      <c r="C143" s="318">
        <v>5531</v>
      </c>
    </row>
    <row r="144" spans="1:3" ht="15.75">
      <c r="A144" s="318">
        <v>5532</v>
      </c>
      <c r="B144" s="332" t="s">
        <v>1137</v>
      </c>
      <c r="C144" s="318">
        <v>5532</v>
      </c>
    </row>
    <row r="145" spans="1:3" ht="15.75">
      <c r="A145" s="318">
        <v>5533</v>
      </c>
      <c r="B145" s="332" t="s">
        <v>1138</v>
      </c>
      <c r="C145" s="318">
        <v>5533</v>
      </c>
    </row>
    <row r="146" spans="1:3" ht="15.75">
      <c r="A146" s="333">
        <v>5534</v>
      </c>
      <c r="B146" s="332" t="s">
        <v>1139</v>
      </c>
      <c r="C146" s="333">
        <v>5534</v>
      </c>
    </row>
    <row r="147" spans="1:3" ht="15.75">
      <c r="A147" s="333">
        <v>5535</v>
      </c>
      <c r="B147" s="332" t="s">
        <v>1140</v>
      </c>
      <c r="C147" s="333">
        <v>5535</v>
      </c>
    </row>
    <row r="148" spans="1:3" ht="15.75">
      <c r="A148" s="318">
        <v>5538</v>
      </c>
      <c r="B148" s="326" t="s">
        <v>1141</v>
      </c>
      <c r="C148" s="318">
        <v>5538</v>
      </c>
    </row>
    <row r="149" spans="1:3" ht="15.75">
      <c r="A149" s="318">
        <v>5540</v>
      </c>
      <c r="B149" s="332" t="s">
        <v>1142</v>
      </c>
      <c r="C149" s="318">
        <v>5540</v>
      </c>
    </row>
    <row r="150" spans="1:3" ht="15.75">
      <c r="A150" s="318">
        <v>5541</v>
      </c>
      <c r="B150" s="332" t="s">
        <v>1143</v>
      </c>
      <c r="C150" s="318">
        <v>5541</v>
      </c>
    </row>
    <row r="151" spans="1:3" ht="15.75">
      <c r="A151" s="318">
        <v>5545</v>
      </c>
      <c r="B151" s="332" t="s">
        <v>1144</v>
      </c>
      <c r="C151" s="318">
        <v>5545</v>
      </c>
    </row>
    <row r="152" spans="1:3" ht="15.75">
      <c r="A152" s="318">
        <v>5546</v>
      </c>
      <c r="B152" s="332" t="s">
        <v>1145</v>
      </c>
      <c r="C152" s="318">
        <v>5546</v>
      </c>
    </row>
    <row r="153" spans="1:3" ht="15.75">
      <c r="A153" s="318">
        <v>5547</v>
      </c>
      <c r="B153" s="332" t="s">
        <v>1146</v>
      </c>
      <c r="C153" s="318">
        <v>5547</v>
      </c>
    </row>
    <row r="154" spans="1:3" ht="15.75">
      <c r="A154" s="318">
        <v>5548</v>
      </c>
      <c r="B154" s="332" t="s">
        <v>1147</v>
      </c>
      <c r="C154" s="318">
        <v>5548</v>
      </c>
    </row>
    <row r="155" spans="1:3" ht="15.75">
      <c r="A155" s="318">
        <v>5550</v>
      </c>
      <c r="B155" s="332" t="s">
        <v>1148</v>
      </c>
      <c r="C155" s="318">
        <v>5550</v>
      </c>
    </row>
    <row r="156" spans="1:3" ht="15.75">
      <c r="A156" s="318">
        <v>5551</v>
      </c>
      <c r="B156" s="332" t="s">
        <v>1149</v>
      </c>
      <c r="C156" s="318">
        <v>5551</v>
      </c>
    </row>
    <row r="157" spans="1:3" ht="15.75">
      <c r="A157" s="318">
        <v>5553</v>
      </c>
      <c r="B157" s="332" t="s">
        <v>1150</v>
      </c>
      <c r="C157" s="318">
        <v>5553</v>
      </c>
    </row>
    <row r="158" spans="1:3" ht="15.75">
      <c r="A158" s="318">
        <v>5554</v>
      </c>
      <c r="B158" s="326" t="s">
        <v>1151</v>
      </c>
      <c r="C158" s="318">
        <v>5554</v>
      </c>
    </row>
    <row r="159" spans="1:3" ht="15.75">
      <c r="A159" s="318">
        <v>5556</v>
      </c>
      <c r="B159" s="322" t="s">
        <v>1152</v>
      </c>
      <c r="C159" s="318">
        <v>5556</v>
      </c>
    </row>
    <row r="160" spans="1:3" ht="15.75">
      <c r="A160" s="318">
        <v>5561</v>
      </c>
      <c r="B160" s="334" t="s">
        <v>1153</v>
      </c>
      <c r="C160" s="318">
        <v>5561</v>
      </c>
    </row>
    <row r="161" spans="1:3" ht="15.75">
      <c r="A161" s="318">
        <v>5562</v>
      </c>
      <c r="B161" s="334" t="s">
        <v>1154</v>
      </c>
      <c r="C161" s="318">
        <v>5562</v>
      </c>
    </row>
    <row r="162" spans="1:3" ht="15.75">
      <c r="A162" s="318">
        <v>5588</v>
      </c>
      <c r="B162" s="321" t="s">
        <v>1155</v>
      </c>
      <c r="C162" s="318">
        <v>5588</v>
      </c>
    </row>
    <row r="163" spans="1:3" ht="15.75">
      <c r="A163" s="318">
        <v>5589</v>
      </c>
      <c r="B163" s="321" t="s">
        <v>1156</v>
      </c>
      <c r="C163" s="318">
        <v>5589</v>
      </c>
    </row>
    <row r="164" spans="1:3" ht="15.75">
      <c r="A164" s="318">
        <v>6601</v>
      </c>
      <c r="B164" s="321" t="s">
        <v>1157</v>
      </c>
      <c r="C164" s="318">
        <v>6601</v>
      </c>
    </row>
    <row r="165" spans="1:3" ht="15.75">
      <c r="A165" s="318">
        <v>6602</v>
      </c>
      <c r="B165" s="322" t="s">
        <v>1158</v>
      </c>
      <c r="C165" s="318">
        <v>6602</v>
      </c>
    </row>
    <row r="166" spans="1:3" ht="15.75">
      <c r="A166" s="318">
        <v>6603</v>
      </c>
      <c r="B166" s="322" t="s">
        <v>1159</v>
      </c>
      <c r="C166" s="318">
        <v>6603</v>
      </c>
    </row>
    <row r="167" spans="1:3" ht="15.75">
      <c r="A167" s="318">
        <v>6604</v>
      </c>
      <c r="B167" s="322" t="s">
        <v>1160</v>
      </c>
      <c r="C167" s="318">
        <v>6604</v>
      </c>
    </row>
    <row r="168" spans="1:3" ht="15.75">
      <c r="A168" s="318">
        <v>6605</v>
      </c>
      <c r="B168" s="322" t="s">
        <v>1161</v>
      </c>
      <c r="C168" s="318">
        <v>6605</v>
      </c>
    </row>
    <row r="169" spans="1:3" ht="15.75">
      <c r="A169" s="333">
        <v>6606</v>
      </c>
      <c r="B169" s="324" t="s">
        <v>1162</v>
      </c>
      <c r="C169" s="333">
        <v>6606</v>
      </c>
    </row>
    <row r="170" spans="1:3" ht="15.75">
      <c r="A170" s="318">
        <v>6618</v>
      </c>
      <c r="B170" s="321" t="s">
        <v>1163</v>
      </c>
      <c r="C170" s="318">
        <v>6618</v>
      </c>
    </row>
    <row r="171" spans="1:3" ht="15.75">
      <c r="A171" s="318">
        <v>6619</v>
      </c>
      <c r="B171" s="322" t="s">
        <v>1164</v>
      </c>
      <c r="C171" s="318">
        <v>6619</v>
      </c>
    </row>
    <row r="172" spans="1:3" ht="15.75">
      <c r="A172" s="318">
        <v>6621</v>
      </c>
      <c r="B172" s="321" t="s">
        <v>1165</v>
      </c>
      <c r="C172" s="318">
        <v>6621</v>
      </c>
    </row>
    <row r="173" spans="1:3" ht="15.75">
      <c r="A173" s="318">
        <v>6622</v>
      </c>
      <c r="B173" s="322" t="s">
        <v>1166</v>
      </c>
      <c r="C173" s="318">
        <v>6622</v>
      </c>
    </row>
    <row r="174" spans="1:3" ht="15.75">
      <c r="A174" s="318">
        <v>6623</v>
      </c>
      <c r="B174" s="322" t="s">
        <v>1167</v>
      </c>
      <c r="C174" s="318">
        <v>6623</v>
      </c>
    </row>
    <row r="175" spans="1:3" ht="15.75">
      <c r="A175" s="318">
        <v>6624</v>
      </c>
      <c r="B175" s="322" t="s">
        <v>1168</v>
      </c>
      <c r="C175" s="318">
        <v>6624</v>
      </c>
    </row>
    <row r="176" spans="1:3" ht="15.75">
      <c r="A176" s="318">
        <v>6625</v>
      </c>
      <c r="B176" s="323" t="s">
        <v>1169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910</v>
      </c>
      <c r="C258" s="318">
        <v>8866</v>
      </c>
    </row>
    <row r="259" spans="1:3" ht="15.75">
      <c r="A259" s="318">
        <v>8867</v>
      </c>
      <c r="B259" s="322" t="s">
        <v>911</v>
      </c>
      <c r="C259" s="318">
        <v>8867</v>
      </c>
    </row>
    <row r="260" spans="1:3" ht="15.75">
      <c r="A260" s="318">
        <v>8868</v>
      </c>
      <c r="B260" s="322" t="s">
        <v>912</v>
      </c>
      <c r="C260" s="318">
        <v>8868</v>
      </c>
    </row>
    <row r="261" spans="1:3" ht="15.75">
      <c r="A261" s="318">
        <v>8869</v>
      </c>
      <c r="B261" s="321" t="s">
        <v>913</v>
      </c>
      <c r="C261" s="318">
        <v>8869</v>
      </c>
    </row>
    <row r="262" spans="1:3" ht="15.75">
      <c r="A262" s="318">
        <v>8871</v>
      </c>
      <c r="B262" s="322" t="s">
        <v>914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1737</v>
      </c>
      <c r="B280" s="240" t="s">
        <v>1742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1737</v>
      </c>
      <c r="B293" s="240" t="s">
        <v>1741</v>
      </c>
    </row>
    <row r="294" spans="1:2" ht="15.75">
      <c r="B294" s="217" t="s">
        <v>1738</v>
      </c>
    </row>
    <row r="295" spans="1:2" ht="20.25" thickBot="1">
      <c r="B295" s="217" t="s">
        <v>1739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1763</v>
      </c>
    </row>
    <row r="313" spans="1:2" ht="16.5">
      <c r="A313" s="243" t="s">
        <v>352</v>
      </c>
      <c r="B313" s="245" t="s">
        <v>1766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1767</v>
      </c>
      <c r="B316" s="245" t="s">
        <v>1768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942</v>
      </c>
    </row>
    <row r="320" spans="1:2" ht="16.5">
      <c r="A320" s="251" t="s">
        <v>943</v>
      </c>
      <c r="B320" s="252" t="s">
        <v>944</v>
      </c>
    </row>
    <row r="321" spans="1:2" ht="16.5">
      <c r="A321" s="251" t="s">
        <v>945</v>
      </c>
      <c r="B321" s="252" t="s">
        <v>946</v>
      </c>
    </row>
    <row r="322" spans="1:2" ht="16.5">
      <c r="A322" s="247" t="s">
        <v>947</v>
      </c>
      <c r="B322" s="245" t="s">
        <v>948</v>
      </c>
    </row>
    <row r="323" spans="1:2" ht="16.5">
      <c r="A323" s="247" t="s">
        <v>949</v>
      </c>
      <c r="B323" s="245" t="s">
        <v>950</v>
      </c>
    </row>
    <row r="324" spans="1:2" ht="16.5">
      <c r="A324" s="247" t="s">
        <v>951</v>
      </c>
      <c r="B324" s="245" t="s">
        <v>952</v>
      </c>
    </row>
    <row r="325" spans="1:2" ht="16.5">
      <c r="A325" s="247" t="s">
        <v>953</v>
      </c>
      <c r="B325" s="245" t="s">
        <v>954</v>
      </c>
    </row>
    <row r="326" spans="1:2" ht="16.5">
      <c r="A326" s="247" t="s">
        <v>955</v>
      </c>
      <c r="B326" s="245" t="s">
        <v>956</v>
      </c>
    </row>
    <row r="327" spans="1:2" ht="16.5">
      <c r="A327" s="247" t="s">
        <v>957</v>
      </c>
      <c r="B327" s="245" t="s">
        <v>958</v>
      </c>
    </row>
    <row r="328" spans="1:2" ht="16.5">
      <c r="A328" s="247" t="s">
        <v>959</v>
      </c>
      <c r="B328" s="252" t="s">
        <v>960</v>
      </c>
    </row>
    <row r="329" spans="1:2" ht="16.5">
      <c r="A329" s="247" t="s">
        <v>961</v>
      </c>
      <c r="B329" s="252" t="s">
        <v>962</v>
      </c>
    </row>
    <row r="330" spans="1:2" ht="16.5">
      <c r="A330" s="247" t="s">
        <v>963</v>
      </c>
      <c r="B330" s="252" t="s">
        <v>964</v>
      </c>
    </row>
    <row r="331" spans="1:2" ht="16.5">
      <c r="A331" s="247" t="s">
        <v>965</v>
      </c>
      <c r="B331" s="245" t="s">
        <v>966</v>
      </c>
    </row>
    <row r="332" spans="1:2" ht="16.5">
      <c r="A332" s="247" t="s">
        <v>967</v>
      </c>
      <c r="B332" s="245" t="s">
        <v>968</v>
      </c>
    </row>
    <row r="333" spans="1:2" ht="16.5">
      <c r="A333" s="247" t="s">
        <v>969</v>
      </c>
      <c r="B333" s="252" t="s">
        <v>970</v>
      </c>
    </row>
    <row r="334" spans="1:2" ht="16.5">
      <c r="A334" s="247" t="s">
        <v>971</v>
      </c>
      <c r="B334" s="245" t="s">
        <v>972</v>
      </c>
    </row>
    <row r="335" spans="1:2" ht="16.5">
      <c r="A335" s="247" t="s">
        <v>973</v>
      </c>
      <c r="B335" s="245" t="s">
        <v>974</v>
      </c>
    </row>
    <row r="336" spans="1:2" ht="16.5">
      <c r="A336" s="247" t="s">
        <v>975</v>
      </c>
      <c r="B336" s="245" t="s">
        <v>976</v>
      </c>
    </row>
    <row r="337" spans="1:256" ht="16.5">
      <c r="A337" s="247" t="s">
        <v>977</v>
      </c>
      <c r="B337" s="245" t="s">
        <v>978</v>
      </c>
    </row>
    <row r="338" spans="1:256" ht="16.5">
      <c r="A338" s="247" t="s">
        <v>1765</v>
      </c>
      <c r="B338" s="245" t="s">
        <v>1764</v>
      </c>
    </row>
    <row r="339" spans="1:256" ht="16.5">
      <c r="A339" s="247" t="s">
        <v>979</v>
      </c>
      <c r="B339" s="245" t="s">
        <v>980</v>
      </c>
    </row>
    <row r="340" spans="1:256" ht="16.5">
      <c r="A340" s="247" t="s">
        <v>981</v>
      </c>
      <c r="B340" s="245" t="s">
        <v>982</v>
      </c>
    </row>
    <row r="341" spans="1:256" ht="16.5">
      <c r="A341" s="253" t="s">
        <v>983</v>
      </c>
      <c r="B341" s="254" t="s">
        <v>984</v>
      </c>
    </row>
    <row r="342" spans="1:256" s="218" customFormat="1" ht="16.5">
      <c r="A342" s="255" t="s">
        <v>985</v>
      </c>
      <c r="B342" s="256" t="s">
        <v>986</v>
      </c>
    </row>
    <row r="343" spans="1:256" s="218" customFormat="1" ht="16.5">
      <c r="A343" s="255" t="s">
        <v>987</v>
      </c>
      <c r="B343" s="256" t="s">
        <v>988</v>
      </c>
    </row>
    <row r="344" spans="1:256" s="218" customFormat="1" ht="16.5">
      <c r="A344" s="255" t="s">
        <v>989</v>
      </c>
      <c r="B344" s="256" t="s">
        <v>990</v>
      </c>
    </row>
    <row r="345" spans="1:256" ht="17.25" thickBot="1">
      <c r="A345" s="257" t="s">
        <v>991</v>
      </c>
      <c r="B345" s="258" t="s">
        <v>992</v>
      </c>
      <c r="C345" s="218"/>
    </row>
    <row r="346" spans="1:256" ht="19.5">
      <c r="A346" s="259"/>
      <c r="B346" s="260" t="s">
        <v>1740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993</v>
      </c>
      <c r="C347" s="218"/>
    </row>
    <row r="348" spans="1:256" ht="18.75">
      <c r="A348" s="261"/>
      <c r="B348" s="263" t="s">
        <v>994</v>
      </c>
      <c r="C348" s="218"/>
    </row>
    <row r="349" spans="1:256" ht="18.75">
      <c r="A349" s="264" t="s">
        <v>995</v>
      </c>
      <c r="B349" s="265" t="s">
        <v>996</v>
      </c>
      <c r="C349" s="218"/>
    </row>
    <row r="350" spans="1:256" ht="18.75">
      <c r="A350" s="266" t="s">
        <v>997</v>
      </c>
      <c r="B350" s="267" t="s">
        <v>998</v>
      </c>
    </row>
    <row r="351" spans="1:256" ht="18.75">
      <c r="A351" s="266" t="s">
        <v>999</v>
      </c>
      <c r="B351" s="268" t="s">
        <v>1000</v>
      </c>
    </row>
    <row r="352" spans="1:256" ht="18.75">
      <c r="A352" s="266" t="s">
        <v>1001</v>
      </c>
      <c r="B352" s="268" t="s">
        <v>1002</v>
      </c>
    </row>
    <row r="353" spans="1:5" ht="18.75">
      <c r="A353" s="266" t="s">
        <v>1003</v>
      </c>
      <c r="B353" s="268" t="s">
        <v>404</v>
      </c>
    </row>
    <row r="354" spans="1:5" ht="18.75">
      <c r="A354" s="266" t="s">
        <v>405</v>
      </c>
      <c r="B354" s="268" t="s">
        <v>406</v>
      </c>
    </row>
    <row r="355" spans="1:5" ht="18.75">
      <c r="A355" s="266" t="s">
        <v>407</v>
      </c>
      <c r="B355" s="268" t="s">
        <v>408</v>
      </c>
    </row>
    <row r="356" spans="1:5" ht="18.75">
      <c r="A356" s="266" t="s">
        <v>409</v>
      </c>
      <c r="B356" s="269" t="s">
        <v>410</v>
      </c>
    </row>
    <row r="357" spans="1:5" ht="18.75">
      <c r="A357" s="266" t="s">
        <v>411</v>
      </c>
      <c r="B357" s="269" t="s">
        <v>412</v>
      </c>
    </row>
    <row r="358" spans="1:5" ht="18.75">
      <c r="A358" s="266" t="s">
        <v>413</v>
      </c>
      <c r="B358" s="269" t="s">
        <v>414</v>
      </c>
    </row>
    <row r="359" spans="1:5" ht="18.75">
      <c r="A359" s="266" t="s">
        <v>415</v>
      </c>
      <c r="B359" s="269" t="s">
        <v>416</v>
      </c>
    </row>
    <row r="360" spans="1:5" ht="18.75">
      <c r="A360" s="266" t="s">
        <v>417</v>
      </c>
      <c r="B360" s="270" t="s">
        <v>418</v>
      </c>
    </row>
    <row r="361" spans="1:5" ht="18.75">
      <c r="A361" s="266" t="s">
        <v>419</v>
      </c>
      <c r="B361" s="270" t="s">
        <v>420</v>
      </c>
    </row>
    <row r="362" spans="1:5" ht="18.75">
      <c r="A362" s="266" t="s">
        <v>421</v>
      </c>
      <c r="B362" s="269" t="s">
        <v>422</v>
      </c>
    </row>
    <row r="363" spans="1:5" ht="18.75">
      <c r="A363" s="271" t="s">
        <v>423</v>
      </c>
      <c r="B363" s="269" t="s">
        <v>424</v>
      </c>
      <c r="C363" s="219" t="s">
        <v>425</v>
      </c>
      <c r="D363" s="220"/>
      <c r="E363" s="221"/>
    </row>
    <row r="364" spans="1:5" ht="18.75">
      <c r="A364" s="271" t="s">
        <v>426</v>
      </c>
      <c r="B364" s="268" t="s">
        <v>427</v>
      </c>
      <c r="C364" s="219" t="s">
        <v>425</v>
      </c>
      <c r="D364" s="220"/>
      <c r="E364" s="221"/>
    </row>
    <row r="365" spans="1:5" ht="18.75">
      <c r="A365" s="271" t="s">
        <v>428</v>
      </c>
      <c r="B365" s="269" t="s">
        <v>429</v>
      </c>
      <c r="C365" s="219" t="s">
        <v>425</v>
      </c>
      <c r="D365" s="220"/>
      <c r="E365" s="221"/>
    </row>
    <row r="366" spans="1:5" ht="18.75">
      <c r="A366" s="271" t="s">
        <v>430</v>
      </c>
      <c r="B366" s="269" t="s">
        <v>431</v>
      </c>
      <c r="C366" s="219" t="s">
        <v>425</v>
      </c>
      <c r="D366" s="220"/>
      <c r="E366" s="221"/>
    </row>
    <row r="367" spans="1:5" ht="18.75">
      <c r="A367" s="271" t="s">
        <v>432</v>
      </c>
      <c r="B367" s="269" t="s">
        <v>433</v>
      </c>
      <c r="C367" s="219" t="s">
        <v>425</v>
      </c>
      <c r="D367" s="220"/>
      <c r="E367" s="221"/>
    </row>
    <row r="368" spans="1:5" ht="18.75">
      <c r="A368" s="271" t="s">
        <v>434</v>
      </c>
      <c r="B368" s="269" t="s">
        <v>435</v>
      </c>
      <c r="C368" s="219" t="s">
        <v>425</v>
      </c>
      <c r="D368" s="220"/>
      <c r="E368" s="221"/>
    </row>
    <row r="369" spans="1:5" ht="18.75">
      <c r="A369" s="271" t="s">
        <v>436</v>
      </c>
      <c r="B369" s="269" t="s">
        <v>437</v>
      </c>
      <c r="C369" s="219" t="s">
        <v>425</v>
      </c>
      <c r="D369" s="220"/>
      <c r="E369" s="221"/>
    </row>
    <row r="370" spans="1:5" ht="18.75">
      <c r="A370" s="271" t="s">
        <v>438</v>
      </c>
      <c r="B370" s="269" t="s">
        <v>439</v>
      </c>
      <c r="C370" s="219" t="s">
        <v>425</v>
      </c>
      <c r="D370" s="220"/>
      <c r="E370" s="221"/>
    </row>
    <row r="371" spans="1:5" ht="18.75">
      <c r="A371" s="271" t="s">
        <v>440</v>
      </c>
      <c r="B371" s="269" t="s">
        <v>441</v>
      </c>
      <c r="C371" s="219" t="s">
        <v>425</v>
      </c>
      <c r="D371" s="220"/>
      <c r="E371" s="221"/>
    </row>
    <row r="372" spans="1:5" ht="18.75">
      <c r="A372" s="271" t="s">
        <v>442</v>
      </c>
      <c r="B372" s="268" t="s">
        <v>443</v>
      </c>
      <c r="C372" s="219" t="s">
        <v>425</v>
      </c>
      <c r="D372" s="220"/>
      <c r="E372" s="221"/>
    </row>
    <row r="373" spans="1:5" ht="18.75">
      <c r="A373" s="271" t="s">
        <v>444</v>
      </c>
      <c r="B373" s="269" t="s">
        <v>445</v>
      </c>
      <c r="C373" s="219" t="s">
        <v>425</v>
      </c>
      <c r="D373" s="220"/>
      <c r="E373" s="221"/>
    </row>
    <row r="374" spans="1:5" ht="18.75">
      <c r="A374" s="271" t="s">
        <v>446</v>
      </c>
      <c r="B374" s="268" t="s">
        <v>447</v>
      </c>
      <c r="C374" s="219" t="s">
        <v>425</v>
      </c>
      <c r="D374" s="220"/>
      <c r="E374" s="221"/>
    </row>
    <row r="375" spans="1:5" ht="18.75">
      <c r="A375" s="271" t="s">
        <v>448</v>
      </c>
      <c r="B375" s="268" t="s">
        <v>449</v>
      </c>
      <c r="C375" s="219" t="s">
        <v>425</v>
      </c>
      <c r="D375" s="220"/>
      <c r="E375" s="221"/>
    </row>
    <row r="376" spans="1:5" ht="18.75">
      <c r="A376" s="271" t="s">
        <v>450</v>
      </c>
      <c r="B376" s="268" t="s">
        <v>451</v>
      </c>
      <c r="C376" s="219" t="s">
        <v>425</v>
      </c>
      <c r="D376" s="220"/>
      <c r="E376" s="221"/>
    </row>
    <row r="377" spans="1:5" ht="18.75">
      <c r="A377" s="271" t="s">
        <v>452</v>
      </c>
      <c r="B377" s="268" t="s">
        <v>453</v>
      </c>
      <c r="C377" s="219" t="s">
        <v>425</v>
      </c>
      <c r="D377" s="220"/>
      <c r="E377" s="221"/>
    </row>
    <row r="378" spans="1:5" ht="18.75">
      <c r="A378" s="271" t="s">
        <v>454</v>
      </c>
      <c r="B378" s="268" t="s">
        <v>455</v>
      </c>
      <c r="C378" s="219" t="s">
        <v>425</v>
      </c>
      <c r="D378" s="220"/>
      <c r="E378" s="221"/>
    </row>
    <row r="379" spans="1:5" ht="18.75">
      <c r="A379" s="271" t="s">
        <v>456</v>
      </c>
      <c r="B379" s="268" t="s">
        <v>457</v>
      </c>
      <c r="C379" s="219" t="s">
        <v>425</v>
      </c>
      <c r="D379" s="220"/>
      <c r="E379" s="221"/>
    </row>
    <row r="380" spans="1:5" ht="18.75">
      <c r="A380" s="271" t="s">
        <v>458</v>
      </c>
      <c r="B380" s="268" t="s">
        <v>459</v>
      </c>
      <c r="C380" s="219" t="s">
        <v>425</v>
      </c>
      <c r="D380" s="220"/>
      <c r="E380" s="221"/>
    </row>
    <row r="381" spans="1:5" ht="18.75">
      <c r="A381" s="271" t="s">
        <v>460</v>
      </c>
      <c r="B381" s="268" t="s">
        <v>461</v>
      </c>
      <c r="C381" s="219" t="s">
        <v>425</v>
      </c>
      <c r="D381" s="220"/>
      <c r="E381" s="221"/>
    </row>
    <row r="382" spans="1:5" ht="18.75">
      <c r="A382" s="271" t="s">
        <v>462</v>
      </c>
      <c r="B382" s="272" t="s">
        <v>463</v>
      </c>
      <c r="C382" s="219" t="s">
        <v>425</v>
      </c>
      <c r="D382" s="220"/>
      <c r="E382" s="221"/>
    </row>
    <row r="383" spans="1:5" ht="18.75">
      <c r="A383" s="271" t="s">
        <v>464</v>
      </c>
      <c r="B383" s="272" t="s">
        <v>465</v>
      </c>
      <c r="C383" s="219" t="s">
        <v>425</v>
      </c>
      <c r="D383" s="220"/>
      <c r="E383" s="221"/>
    </row>
    <row r="384" spans="1:5" ht="18.75">
      <c r="A384" s="273" t="s">
        <v>466</v>
      </c>
      <c r="B384" s="274" t="s">
        <v>467</v>
      </c>
      <c r="C384" s="219" t="s">
        <v>425</v>
      </c>
      <c r="D384" s="222"/>
      <c r="E384" s="221"/>
    </row>
    <row r="385" spans="1:5" ht="18.75">
      <c r="A385" s="261" t="s">
        <v>425</v>
      </c>
      <c r="B385" s="275" t="s">
        <v>468</v>
      </c>
      <c r="C385" s="219" t="s">
        <v>425</v>
      </c>
      <c r="D385" s="223"/>
      <c r="E385" s="221"/>
    </row>
    <row r="386" spans="1:5" ht="18.75">
      <c r="A386" s="276" t="s">
        <v>469</v>
      </c>
      <c r="B386" s="277" t="s">
        <v>470</v>
      </c>
      <c r="C386" s="219" t="s">
        <v>425</v>
      </c>
      <c r="D386" s="220"/>
      <c r="E386" s="221"/>
    </row>
    <row r="387" spans="1:5" ht="18.75">
      <c r="A387" s="271" t="s">
        <v>471</v>
      </c>
      <c r="B387" s="252" t="s">
        <v>472</v>
      </c>
      <c r="C387" s="219" t="s">
        <v>425</v>
      </c>
      <c r="D387" s="220"/>
      <c r="E387" s="221"/>
    </row>
    <row r="388" spans="1:5" ht="18.75">
      <c r="A388" s="278" t="s">
        <v>473</v>
      </c>
      <c r="B388" s="279" t="s">
        <v>474</v>
      </c>
      <c r="C388" s="219" t="s">
        <v>425</v>
      </c>
      <c r="D388" s="220"/>
      <c r="E388" s="221"/>
    </row>
    <row r="389" spans="1:5" ht="18.75">
      <c r="A389" s="261" t="s">
        <v>425</v>
      </c>
      <c r="B389" s="280" t="s">
        <v>475</v>
      </c>
      <c r="C389" s="219" t="s">
        <v>425</v>
      </c>
      <c r="D389" s="224"/>
      <c r="E389" s="221"/>
    </row>
    <row r="390" spans="1:5" ht="16.5">
      <c r="A390" s="281" t="s">
        <v>973</v>
      </c>
      <c r="B390" s="245" t="s">
        <v>974</v>
      </c>
      <c r="C390" s="219" t="s">
        <v>425</v>
      </c>
      <c r="D390" s="225"/>
      <c r="E390" s="221"/>
    </row>
    <row r="391" spans="1:5" ht="16.5">
      <c r="A391" s="281" t="s">
        <v>975</v>
      </c>
      <c r="B391" s="245" t="s">
        <v>976</v>
      </c>
      <c r="C391" s="219" t="s">
        <v>425</v>
      </c>
      <c r="D391" s="225"/>
      <c r="E391" s="221"/>
    </row>
    <row r="392" spans="1:5" ht="16.5">
      <c r="A392" s="282" t="s">
        <v>977</v>
      </c>
      <c r="B392" s="283" t="s">
        <v>978</v>
      </c>
      <c r="C392" s="219" t="s">
        <v>425</v>
      </c>
      <c r="D392" s="225"/>
      <c r="E392" s="221"/>
    </row>
    <row r="393" spans="1:5" ht="18.75">
      <c r="A393" s="261" t="s">
        <v>425</v>
      </c>
      <c r="B393" s="280" t="s">
        <v>476</v>
      </c>
      <c r="C393" s="219" t="s">
        <v>425</v>
      </c>
      <c r="D393" s="224"/>
      <c r="E393" s="221"/>
    </row>
    <row r="394" spans="1:5" ht="18.75">
      <c r="A394" s="276" t="s">
        <v>477</v>
      </c>
      <c r="B394" s="277" t="s">
        <v>478</v>
      </c>
      <c r="C394" s="219" t="s">
        <v>425</v>
      </c>
      <c r="D394" s="220"/>
      <c r="E394" s="221"/>
    </row>
    <row r="395" spans="1:5" ht="19.5" thickBot="1">
      <c r="A395" s="284" t="s">
        <v>479</v>
      </c>
      <c r="B395" s="285" t="s">
        <v>480</v>
      </c>
      <c r="C395" s="219" t="s">
        <v>425</v>
      </c>
      <c r="D395" s="226"/>
      <c r="E395" s="221"/>
    </row>
    <row r="396" spans="1:5" ht="16.5">
      <c r="A396" s="286" t="s">
        <v>481</v>
      </c>
      <c r="B396" s="287" t="s">
        <v>1366</v>
      </c>
      <c r="C396" s="219" t="s">
        <v>425</v>
      </c>
      <c r="D396" s="225"/>
      <c r="E396" s="221"/>
    </row>
    <row r="397" spans="1:5" ht="16.5">
      <c r="A397" s="281" t="s">
        <v>1367</v>
      </c>
      <c r="B397" s="245" t="s">
        <v>1368</v>
      </c>
      <c r="C397" s="219" t="s">
        <v>425</v>
      </c>
      <c r="D397" s="227"/>
      <c r="E397" s="221"/>
    </row>
    <row r="398" spans="1:5" ht="19.5" thickBot="1">
      <c r="A398" s="288" t="s">
        <v>1369</v>
      </c>
      <c r="B398" s="289" t="s">
        <v>1370</v>
      </c>
      <c r="C398" s="219" t="s">
        <v>425</v>
      </c>
      <c r="D398" s="226"/>
      <c r="E398" s="221"/>
    </row>
    <row r="399" spans="1:5" ht="16.5">
      <c r="A399" s="290" t="s">
        <v>1371</v>
      </c>
      <c r="B399" s="291" t="s">
        <v>1372</v>
      </c>
      <c r="C399" s="219" t="s">
        <v>425</v>
      </c>
      <c r="D399" s="227"/>
      <c r="E399" s="221"/>
    </row>
    <row r="400" spans="1:5" ht="16.5">
      <c r="A400" s="292" t="s">
        <v>1373</v>
      </c>
      <c r="B400" s="245" t="s">
        <v>1374</v>
      </c>
      <c r="C400" s="219" t="s">
        <v>425</v>
      </c>
      <c r="D400" s="229"/>
      <c r="E400" s="221"/>
    </row>
    <row r="401" spans="1:5" ht="16.5">
      <c r="A401" s="281" t="s">
        <v>1375</v>
      </c>
      <c r="B401" s="248" t="s">
        <v>1376</v>
      </c>
      <c r="C401" s="219" t="s">
        <v>425</v>
      </c>
      <c r="D401" s="227"/>
      <c r="E401" s="221"/>
    </row>
    <row r="402" spans="1:5" ht="17.25" thickBot="1">
      <c r="A402" s="293" t="s">
        <v>1377</v>
      </c>
      <c r="B402" s="294" t="s">
        <v>1378</v>
      </c>
      <c r="C402" s="219" t="s">
        <v>425</v>
      </c>
      <c r="D402" s="227"/>
      <c r="E402" s="221"/>
    </row>
    <row r="403" spans="1:5" ht="18.75">
      <c r="A403" s="295" t="s">
        <v>1379</v>
      </c>
      <c r="B403" s="296" t="s">
        <v>1380</v>
      </c>
      <c r="C403" s="219" t="s">
        <v>425</v>
      </c>
      <c r="D403" s="230"/>
      <c r="E403" s="221"/>
    </row>
    <row r="404" spans="1:5" ht="18.75">
      <c r="A404" s="297" t="s">
        <v>1381</v>
      </c>
      <c r="B404" s="298" t="s">
        <v>1382</v>
      </c>
      <c r="C404" s="219" t="s">
        <v>425</v>
      </c>
      <c r="D404" s="230"/>
      <c r="E404" s="221"/>
    </row>
    <row r="405" spans="1:5" ht="19.5">
      <c r="A405" s="297" t="s">
        <v>1383</v>
      </c>
      <c r="B405" s="299" t="s">
        <v>1384</v>
      </c>
      <c r="C405" s="219" t="s">
        <v>425</v>
      </c>
      <c r="D405" s="230"/>
      <c r="E405" s="221"/>
    </row>
    <row r="406" spans="1:5" ht="18.75">
      <c r="A406" s="297" t="s">
        <v>1385</v>
      </c>
      <c r="B406" s="298" t="s">
        <v>1386</v>
      </c>
      <c r="C406" s="219" t="s">
        <v>425</v>
      </c>
      <c r="D406" s="230"/>
      <c r="E406" s="221"/>
    </row>
    <row r="407" spans="1:5" ht="18.75">
      <c r="A407" s="297" t="s">
        <v>1387</v>
      </c>
      <c r="B407" s="298" t="s">
        <v>1388</v>
      </c>
      <c r="C407" s="219" t="s">
        <v>425</v>
      </c>
      <c r="D407" s="230"/>
      <c r="E407" s="221"/>
    </row>
    <row r="408" spans="1:5" ht="18.75">
      <c r="A408" s="297" t="s">
        <v>1389</v>
      </c>
      <c r="B408" s="300" t="s">
        <v>1390</v>
      </c>
      <c r="C408" s="219" t="s">
        <v>425</v>
      </c>
      <c r="D408" s="230"/>
      <c r="E408" s="221"/>
    </row>
    <row r="409" spans="1:5" ht="18.75">
      <c r="A409" s="297" t="s">
        <v>1391</v>
      </c>
      <c r="B409" s="300" t="s">
        <v>1392</v>
      </c>
      <c r="C409" s="219" t="s">
        <v>425</v>
      </c>
      <c r="D409" s="230"/>
      <c r="E409" s="221"/>
    </row>
    <row r="410" spans="1:5" ht="18.75">
      <c r="A410" s="297" t="s">
        <v>1393</v>
      </c>
      <c r="B410" s="300" t="s">
        <v>1394</v>
      </c>
      <c r="C410" s="219" t="s">
        <v>425</v>
      </c>
      <c r="D410" s="231"/>
      <c r="E410" s="221"/>
    </row>
    <row r="411" spans="1:5" ht="18.75">
      <c r="A411" s="297" t="s">
        <v>1395</v>
      </c>
      <c r="B411" s="300" t="s">
        <v>1396</v>
      </c>
      <c r="C411" s="219" t="s">
        <v>425</v>
      </c>
      <c r="D411" s="231"/>
      <c r="E411" s="221"/>
    </row>
    <row r="412" spans="1:5" ht="18.75">
      <c r="A412" s="297" t="s">
        <v>1397</v>
      </c>
      <c r="B412" s="300" t="s">
        <v>497</v>
      </c>
      <c r="C412" s="219" t="s">
        <v>425</v>
      </c>
      <c r="D412" s="231"/>
      <c r="E412" s="221"/>
    </row>
    <row r="413" spans="1:5" ht="18.75">
      <c r="A413" s="297" t="s">
        <v>498</v>
      </c>
      <c r="B413" s="298" t="s">
        <v>499</v>
      </c>
      <c r="C413" s="219" t="s">
        <v>425</v>
      </c>
      <c r="D413" s="231"/>
      <c r="E413" s="221"/>
    </row>
    <row r="414" spans="1:5" ht="18.75">
      <c r="A414" s="297" t="s">
        <v>500</v>
      </c>
      <c r="B414" s="298" t="s">
        <v>501</v>
      </c>
      <c r="C414" s="219" t="s">
        <v>425</v>
      </c>
      <c r="D414" s="231"/>
      <c r="E414" s="221"/>
    </row>
    <row r="415" spans="1:5" ht="18.75">
      <c r="A415" s="297" t="s">
        <v>502</v>
      </c>
      <c r="B415" s="298" t="s">
        <v>503</v>
      </c>
      <c r="C415" s="219" t="s">
        <v>425</v>
      </c>
      <c r="D415" s="231"/>
      <c r="E415" s="221"/>
    </row>
    <row r="416" spans="1:5" ht="19.5" thickBot="1">
      <c r="A416" s="301" t="s">
        <v>504</v>
      </c>
      <c r="B416" s="302" t="s">
        <v>505</v>
      </c>
      <c r="C416" s="219" t="s">
        <v>425</v>
      </c>
      <c r="D416" s="231"/>
      <c r="E416" s="221"/>
    </row>
    <row r="417" spans="1:5" ht="18.75">
      <c r="A417" s="295" t="s">
        <v>506</v>
      </c>
      <c r="B417" s="296" t="s">
        <v>507</v>
      </c>
      <c r="C417" s="219" t="s">
        <v>425</v>
      </c>
      <c r="D417" s="230"/>
      <c r="E417" s="221"/>
    </row>
    <row r="418" spans="1:5" ht="19.5">
      <c r="A418" s="297" t="s">
        <v>508</v>
      </c>
      <c r="B418" s="299" t="s">
        <v>509</v>
      </c>
      <c r="C418" s="219" t="s">
        <v>425</v>
      </c>
      <c r="D418" s="231"/>
      <c r="E418" s="221"/>
    </row>
    <row r="419" spans="1:5" ht="18.75">
      <c r="A419" s="297" t="s">
        <v>510</v>
      </c>
      <c r="B419" s="298" t="s">
        <v>511</v>
      </c>
      <c r="C419" s="219" t="s">
        <v>425</v>
      </c>
      <c r="D419" s="231"/>
      <c r="E419" s="221"/>
    </row>
    <row r="420" spans="1:5" ht="18.75">
      <c r="A420" s="297" t="s">
        <v>512</v>
      </c>
      <c r="B420" s="298" t="s">
        <v>513</v>
      </c>
      <c r="C420" s="219" t="s">
        <v>425</v>
      </c>
      <c r="D420" s="231"/>
      <c r="E420" s="221"/>
    </row>
    <row r="421" spans="1:5" ht="18.75">
      <c r="A421" s="297" t="s">
        <v>514</v>
      </c>
      <c r="B421" s="298" t="s">
        <v>515</v>
      </c>
      <c r="C421" s="219" t="s">
        <v>425</v>
      </c>
      <c r="D421" s="231"/>
      <c r="E421" s="221"/>
    </row>
    <row r="422" spans="1:5" ht="18.75">
      <c r="A422" s="297" t="s">
        <v>516</v>
      </c>
      <c r="B422" s="298" t="s">
        <v>517</v>
      </c>
      <c r="C422" s="219" t="s">
        <v>425</v>
      </c>
      <c r="D422" s="231"/>
      <c r="E422" s="221"/>
    </row>
    <row r="423" spans="1:5" ht="18.75">
      <c r="A423" s="297" t="s">
        <v>518</v>
      </c>
      <c r="B423" s="298" t="s">
        <v>519</v>
      </c>
      <c r="C423" s="219" t="s">
        <v>425</v>
      </c>
      <c r="D423" s="231"/>
      <c r="E423" s="221"/>
    </row>
    <row r="424" spans="1:5" ht="18.75">
      <c r="A424" s="297" t="s">
        <v>520</v>
      </c>
      <c r="B424" s="298" t="s">
        <v>521</v>
      </c>
      <c r="C424" s="219" t="s">
        <v>425</v>
      </c>
      <c r="D424" s="231"/>
      <c r="E424" s="221"/>
    </row>
    <row r="425" spans="1:5" ht="18.75">
      <c r="A425" s="297" t="s">
        <v>522</v>
      </c>
      <c r="B425" s="298" t="s">
        <v>523</v>
      </c>
      <c r="C425" s="219" t="s">
        <v>425</v>
      </c>
      <c r="D425" s="231"/>
      <c r="E425" s="221"/>
    </row>
    <row r="426" spans="1:5" ht="18.75">
      <c r="A426" s="297" t="s">
        <v>524</v>
      </c>
      <c r="B426" s="298" t="s">
        <v>525</v>
      </c>
      <c r="C426" s="219" t="s">
        <v>425</v>
      </c>
      <c r="D426" s="231"/>
      <c r="E426" s="221"/>
    </row>
    <row r="427" spans="1:5" ht="18.75">
      <c r="A427" s="297" t="s">
        <v>526</v>
      </c>
      <c r="B427" s="298" t="s">
        <v>527</v>
      </c>
      <c r="C427" s="219" t="s">
        <v>425</v>
      </c>
      <c r="D427" s="231"/>
      <c r="E427" s="221"/>
    </row>
    <row r="428" spans="1:5" ht="18.75">
      <c r="A428" s="297" t="s">
        <v>528</v>
      </c>
      <c r="B428" s="298" t="s">
        <v>529</v>
      </c>
      <c r="C428" s="219" t="s">
        <v>425</v>
      </c>
      <c r="D428" s="231"/>
      <c r="E428" s="221"/>
    </row>
    <row r="429" spans="1:5" ht="19.5" thickBot="1">
      <c r="A429" s="301" t="s">
        <v>530</v>
      </c>
      <c r="B429" s="302" t="s">
        <v>531</v>
      </c>
      <c r="C429" s="219" t="s">
        <v>425</v>
      </c>
      <c r="D429" s="231"/>
      <c r="E429" s="221"/>
    </row>
    <row r="430" spans="1:5" ht="18.75">
      <c r="A430" s="295" t="s">
        <v>532</v>
      </c>
      <c r="B430" s="296" t="s">
        <v>533</v>
      </c>
      <c r="C430" s="219" t="s">
        <v>425</v>
      </c>
      <c r="D430" s="231"/>
      <c r="E430" s="221"/>
    </row>
    <row r="431" spans="1:5" ht="18.75">
      <c r="A431" s="297" t="s">
        <v>534</v>
      </c>
      <c r="B431" s="298" t="s">
        <v>535</v>
      </c>
      <c r="C431" s="219" t="s">
        <v>425</v>
      </c>
      <c r="D431" s="231"/>
      <c r="E431" s="221"/>
    </row>
    <row r="432" spans="1:5" ht="18.75">
      <c r="A432" s="297" t="s">
        <v>536</v>
      </c>
      <c r="B432" s="298" t="s">
        <v>537</v>
      </c>
      <c r="C432" s="219" t="s">
        <v>425</v>
      </c>
      <c r="D432" s="231"/>
      <c r="E432" s="221"/>
    </row>
    <row r="433" spans="1:5" ht="18.75">
      <c r="A433" s="297" t="s">
        <v>538</v>
      </c>
      <c r="B433" s="298" t="s">
        <v>539</v>
      </c>
      <c r="C433" s="219" t="s">
        <v>425</v>
      </c>
      <c r="D433" s="231"/>
      <c r="E433" s="221"/>
    </row>
    <row r="434" spans="1:5" ht="19.5">
      <c r="A434" s="297" t="s">
        <v>540</v>
      </c>
      <c r="B434" s="299" t="s">
        <v>541</v>
      </c>
      <c r="C434" s="219" t="s">
        <v>425</v>
      </c>
      <c r="D434" s="231"/>
      <c r="E434" s="221"/>
    </row>
    <row r="435" spans="1:5" ht="18.75">
      <c r="A435" s="297" t="s">
        <v>542</v>
      </c>
      <c r="B435" s="298" t="s">
        <v>543</v>
      </c>
      <c r="C435" s="219" t="s">
        <v>425</v>
      </c>
      <c r="D435" s="231"/>
      <c r="E435" s="221"/>
    </row>
    <row r="436" spans="1:5" ht="18.75">
      <c r="A436" s="297" t="s">
        <v>544</v>
      </c>
      <c r="B436" s="298" t="s">
        <v>545</v>
      </c>
      <c r="C436" s="219" t="s">
        <v>425</v>
      </c>
      <c r="D436" s="231"/>
      <c r="E436" s="221"/>
    </row>
    <row r="437" spans="1:5" ht="18.75">
      <c r="A437" s="297" t="s">
        <v>546</v>
      </c>
      <c r="B437" s="298" t="s">
        <v>547</v>
      </c>
      <c r="C437" s="219" t="s">
        <v>425</v>
      </c>
      <c r="D437" s="231"/>
      <c r="E437" s="221"/>
    </row>
    <row r="438" spans="1:5" ht="18.75">
      <c r="A438" s="297" t="s">
        <v>548</v>
      </c>
      <c r="B438" s="298" t="s">
        <v>549</v>
      </c>
      <c r="C438" s="219" t="s">
        <v>425</v>
      </c>
      <c r="D438" s="231"/>
      <c r="E438" s="221"/>
    </row>
    <row r="439" spans="1:5" ht="18.75">
      <c r="A439" s="297" t="s">
        <v>550</v>
      </c>
      <c r="B439" s="298" t="s">
        <v>551</v>
      </c>
      <c r="C439" s="219" t="s">
        <v>425</v>
      </c>
      <c r="D439" s="231"/>
      <c r="E439" s="221"/>
    </row>
    <row r="440" spans="1:5" ht="18.75">
      <c r="A440" s="297" t="s">
        <v>552</v>
      </c>
      <c r="B440" s="298" t="s">
        <v>553</v>
      </c>
      <c r="C440" s="219" t="s">
        <v>425</v>
      </c>
      <c r="D440" s="231"/>
      <c r="E440" s="221"/>
    </row>
    <row r="441" spans="1:5" ht="19.5" thickBot="1">
      <c r="A441" s="301" t="s">
        <v>554</v>
      </c>
      <c r="B441" s="302" t="s">
        <v>555</v>
      </c>
      <c r="C441" s="219" t="s">
        <v>425</v>
      </c>
      <c r="D441" s="231"/>
      <c r="E441" s="221"/>
    </row>
    <row r="442" spans="1:5" ht="19.5">
      <c r="A442" s="295" t="s">
        <v>556</v>
      </c>
      <c r="B442" s="303" t="s">
        <v>557</v>
      </c>
      <c r="C442" s="219" t="s">
        <v>425</v>
      </c>
      <c r="D442" s="231"/>
      <c r="E442" s="221"/>
    </row>
    <row r="443" spans="1:5" ht="18.75">
      <c r="A443" s="297" t="s">
        <v>558</v>
      </c>
      <c r="B443" s="298" t="s">
        <v>559</v>
      </c>
      <c r="C443" s="219" t="s">
        <v>425</v>
      </c>
      <c r="D443" s="231"/>
      <c r="E443" s="221"/>
    </row>
    <row r="444" spans="1:5" ht="18.75">
      <c r="A444" s="297" t="s">
        <v>560</v>
      </c>
      <c r="B444" s="298" t="s">
        <v>561</v>
      </c>
      <c r="C444" s="219" t="s">
        <v>425</v>
      </c>
      <c r="D444" s="231"/>
      <c r="E444" s="221"/>
    </row>
    <row r="445" spans="1:5" ht="18.75">
      <c r="A445" s="297" t="s">
        <v>562</v>
      </c>
      <c r="B445" s="298" t="s">
        <v>563</v>
      </c>
      <c r="C445" s="219" t="s">
        <v>425</v>
      </c>
      <c r="D445" s="231"/>
      <c r="E445" s="221"/>
    </row>
    <row r="446" spans="1:5" ht="18.75">
      <c r="A446" s="297" t="s">
        <v>564</v>
      </c>
      <c r="B446" s="298" t="s">
        <v>565</v>
      </c>
      <c r="C446" s="219" t="s">
        <v>425</v>
      </c>
      <c r="D446" s="231"/>
      <c r="E446" s="221"/>
    </row>
    <row r="447" spans="1:5" ht="18.75">
      <c r="A447" s="297" t="s">
        <v>566</v>
      </c>
      <c r="B447" s="298" t="s">
        <v>567</v>
      </c>
      <c r="C447" s="219" t="s">
        <v>425</v>
      </c>
      <c r="D447" s="231"/>
      <c r="E447" s="221"/>
    </row>
    <row r="448" spans="1:5" ht="18.75">
      <c r="A448" s="297" t="s">
        <v>568</v>
      </c>
      <c r="B448" s="298" t="s">
        <v>569</v>
      </c>
      <c r="C448" s="219" t="s">
        <v>425</v>
      </c>
      <c r="D448" s="231"/>
      <c r="E448" s="221"/>
    </row>
    <row r="449" spans="1:5" ht="18.75">
      <c r="A449" s="297" t="s">
        <v>570</v>
      </c>
      <c r="B449" s="298" t="s">
        <v>571</v>
      </c>
      <c r="C449" s="219" t="s">
        <v>425</v>
      </c>
      <c r="D449" s="231"/>
      <c r="E449" s="221"/>
    </row>
    <row r="450" spans="1:5" ht="18.75">
      <c r="A450" s="297" t="s">
        <v>572</v>
      </c>
      <c r="B450" s="298" t="s">
        <v>573</v>
      </c>
      <c r="C450" s="219" t="s">
        <v>425</v>
      </c>
      <c r="D450" s="231"/>
      <c r="E450" s="221"/>
    </row>
    <row r="451" spans="1:5" ht="19.5" thickBot="1">
      <c r="A451" s="301" t="s">
        <v>574</v>
      </c>
      <c r="B451" s="302" t="s">
        <v>575</v>
      </c>
      <c r="C451" s="219" t="s">
        <v>425</v>
      </c>
      <c r="D451" s="231"/>
      <c r="E451" s="221"/>
    </row>
    <row r="452" spans="1:5" ht="18.75">
      <c r="A452" s="295" t="s">
        <v>576</v>
      </c>
      <c r="B452" s="296" t="s">
        <v>577</v>
      </c>
      <c r="C452" s="219" t="s">
        <v>425</v>
      </c>
      <c r="D452" s="231"/>
      <c r="E452" s="221"/>
    </row>
    <row r="453" spans="1:5" ht="18.75">
      <c r="A453" s="297" t="s">
        <v>578</v>
      </c>
      <c r="B453" s="298" t="s">
        <v>579</v>
      </c>
      <c r="C453" s="219" t="s">
        <v>425</v>
      </c>
      <c r="D453" s="231"/>
      <c r="E453" s="221"/>
    </row>
    <row r="454" spans="1:5" ht="18.75">
      <c r="A454" s="297" t="s">
        <v>580</v>
      </c>
      <c r="B454" s="298" t="s">
        <v>581</v>
      </c>
      <c r="C454" s="219" t="s">
        <v>425</v>
      </c>
      <c r="D454" s="231"/>
      <c r="E454" s="221"/>
    </row>
    <row r="455" spans="1:5" ht="19.5">
      <c r="A455" s="297" t="s">
        <v>582</v>
      </c>
      <c r="B455" s="299" t="s">
        <v>583</v>
      </c>
      <c r="C455" s="219" t="s">
        <v>425</v>
      </c>
      <c r="D455" s="231"/>
      <c r="E455" s="221"/>
    </row>
    <row r="456" spans="1:5" ht="18.75">
      <c r="A456" s="297" t="s">
        <v>584</v>
      </c>
      <c r="B456" s="298" t="s">
        <v>585</v>
      </c>
      <c r="C456" s="219" t="s">
        <v>425</v>
      </c>
      <c r="D456" s="231"/>
      <c r="E456" s="221"/>
    </row>
    <row r="457" spans="1:5" ht="18.75">
      <c r="A457" s="297" t="s">
        <v>586</v>
      </c>
      <c r="B457" s="298" t="s">
        <v>587</v>
      </c>
      <c r="C457" s="219" t="s">
        <v>425</v>
      </c>
      <c r="D457" s="231"/>
      <c r="E457" s="221"/>
    </row>
    <row r="458" spans="1:5" ht="18.75">
      <c r="A458" s="297" t="s">
        <v>588</v>
      </c>
      <c r="B458" s="298" t="s">
        <v>589</v>
      </c>
      <c r="C458" s="219" t="s">
        <v>425</v>
      </c>
      <c r="D458" s="231"/>
      <c r="E458" s="221"/>
    </row>
    <row r="459" spans="1:5" ht="18.75">
      <c r="A459" s="297" t="s">
        <v>590</v>
      </c>
      <c r="B459" s="298" t="s">
        <v>591</v>
      </c>
      <c r="C459" s="219" t="s">
        <v>425</v>
      </c>
      <c r="D459" s="231"/>
      <c r="E459" s="221"/>
    </row>
    <row r="460" spans="1:5" ht="18.75">
      <c r="A460" s="297" t="s">
        <v>592</v>
      </c>
      <c r="B460" s="298" t="s">
        <v>593</v>
      </c>
      <c r="C460" s="219" t="s">
        <v>425</v>
      </c>
      <c r="D460" s="231"/>
      <c r="E460" s="221"/>
    </row>
    <row r="461" spans="1:5" ht="18.75">
      <c r="A461" s="297" t="s">
        <v>594</v>
      </c>
      <c r="B461" s="298" t="s">
        <v>595</v>
      </c>
      <c r="C461" s="219" t="s">
        <v>425</v>
      </c>
      <c r="D461" s="231"/>
      <c r="E461" s="221"/>
    </row>
    <row r="462" spans="1:5" ht="19.5" thickBot="1">
      <c r="A462" s="301" t="s">
        <v>596</v>
      </c>
      <c r="B462" s="302" t="s">
        <v>597</v>
      </c>
      <c r="C462" s="219" t="s">
        <v>425</v>
      </c>
      <c r="D462" s="231"/>
      <c r="E462" s="221"/>
    </row>
    <row r="463" spans="1:5" ht="18.75">
      <c r="A463" s="295" t="s">
        <v>598</v>
      </c>
      <c r="B463" s="296" t="s">
        <v>599</v>
      </c>
      <c r="C463" s="219" t="s">
        <v>425</v>
      </c>
      <c r="D463" s="231"/>
      <c r="E463" s="221"/>
    </row>
    <row r="464" spans="1:5" ht="18.75">
      <c r="A464" s="297" t="s">
        <v>600</v>
      </c>
      <c r="B464" s="298" t="s">
        <v>601</v>
      </c>
      <c r="C464" s="219" t="s">
        <v>425</v>
      </c>
      <c r="D464" s="231"/>
      <c r="E464" s="221"/>
    </row>
    <row r="465" spans="1:5" ht="19.5">
      <c r="A465" s="297" t="s">
        <v>602</v>
      </c>
      <c r="B465" s="299" t="s">
        <v>603</v>
      </c>
      <c r="C465" s="219" t="s">
        <v>425</v>
      </c>
      <c r="D465" s="231"/>
      <c r="E465" s="221"/>
    </row>
    <row r="466" spans="1:5" ht="18.75">
      <c r="A466" s="297" t="s">
        <v>604</v>
      </c>
      <c r="B466" s="298" t="s">
        <v>605</v>
      </c>
      <c r="C466" s="219" t="s">
        <v>425</v>
      </c>
      <c r="D466" s="231"/>
      <c r="E466" s="221"/>
    </row>
    <row r="467" spans="1:5" ht="18.75">
      <c r="A467" s="297" t="s">
        <v>606</v>
      </c>
      <c r="B467" s="298" t="s">
        <v>607</v>
      </c>
      <c r="C467" s="219" t="s">
        <v>425</v>
      </c>
      <c r="D467" s="231"/>
      <c r="E467" s="221"/>
    </row>
    <row r="468" spans="1:5" ht="18.75">
      <c r="A468" s="297" t="s">
        <v>608</v>
      </c>
      <c r="B468" s="298" t="s">
        <v>609</v>
      </c>
      <c r="C468" s="219" t="s">
        <v>425</v>
      </c>
      <c r="D468" s="231"/>
      <c r="E468" s="221"/>
    </row>
    <row r="469" spans="1:5" ht="18.75">
      <c r="A469" s="297" t="s">
        <v>610</v>
      </c>
      <c r="B469" s="298" t="s">
        <v>611</v>
      </c>
      <c r="C469" s="219" t="s">
        <v>425</v>
      </c>
      <c r="D469" s="231"/>
      <c r="E469" s="221"/>
    </row>
    <row r="470" spans="1:5" ht="18.75">
      <c r="A470" s="297" t="s">
        <v>612</v>
      </c>
      <c r="B470" s="298" t="s">
        <v>613</v>
      </c>
      <c r="C470" s="219" t="s">
        <v>425</v>
      </c>
      <c r="D470" s="231"/>
      <c r="E470" s="221"/>
    </row>
    <row r="471" spans="1:5" ht="18.75">
      <c r="A471" s="297" t="s">
        <v>614</v>
      </c>
      <c r="B471" s="298" t="s">
        <v>615</v>
      </c>
      <c r="C471" s="219" t="s">
        <v>425</v>
      </c>
      <c r="D471" s="231"/>
      <c r="E471" s="221"/>
    </row>
    <row r="472" spans="1:5" ht="19.5" thickBot="1">
      <c r="A472" s="301" t="s">
        <v>616</v>
      </c>
      <c r="B472" s="302" t="s">
        <v>617</v>
      </c>
      <c r="C472" s="219" t="s">
        <v>425</v>
      </c>
      <c r="D472" s="231"/>
      <c r="E472" s="221"/>
    </row>
    <row r="473" spans="1:5" ht="19.5">
      <c r="A473" s="295" t="s">
        <v>618</v>
      </c>
      <c r="B473" s="303" t="s">
        <v>619</v>
      </c>
      <c r="C473" s="219" t="s">
        <v>425</v>
      </c>
      <c r="D473" s="231"/>
      <c r="E473" s="221"/>
    </row>
    <row r="474" spans="1:5" ht="18.75">
      <c r="A474" s="297" t="s">
        <v>620</v>
      </c>
      <c r="B474" s="298" t="s">
        <v>621</v>
      </c>
      <c r="C474" s="219" t="s">
        <v>425</v>
      </c>
      <c r="D474" s="231"/>
      <c r="E474" s="221"/>
    </row>
    <row r="475" spans="1:5" ht="18.75">
      <c r="A475" s="297" t="s">
        <v>622</v>
      </c>
      <c r="B475" s="298" t="s">
        <v>623</v>
      </c>
      <c r="C475" s="219" t="s">
        <v>425</v>
      </c>
      <c r="D475" s="231"/>
      <c r="E475" s="221"/>
    </row>
    <row r="476" spans="1:5" ht="19.5" thickBot="1">
      <c r="A476" s="301" t="s">
        <v>624</v>
      </c>
      <c r="B476" s="302" t="s">
        <v>625</v>
      </c>
      <c r="C476" s="219" t="s">
        <v>425</v>
      </c>
      <c r="D476" s="231"/>
      <c r="E476" s="221"/>
    </row>
    <row r="477" spans="1:5" ht="18.75">
      <c r="A477" s="295" t="s">
        <v>626</v>
      </c>
      <c r="B477" s="296" t="s">
        <v>627</v>
      </c>
      <c r="C477" s="219" t="s">
        <v>425</v>
      </c>
      <c r="D477" s="231"/>
      <c r="E477" s="221"/>
    </row>
    <row r="478" spans="1:5" ht="18.75">
      <c r="A478" s="297" t="s">
        <v>628</v>
      </c>
      <c r="B478" s="298" t="s">
        <v>629</v>
      </c>
      <c r="C478" s="219" t="s">
        <v>425</v>
      </c>
      <c r="D478" s="231"/>
      <c r="E478" s="221"/>
    </row>
    <row r="479" spans="1:5" ht="19.5">
      <c r="A479" s="297" t="s">
        <v>630</v>
      </c>
      <c r="B479" s="299" t="s">
        <v>631</v>
      </c>
      <c r="C479" s="219" t="s">
        <v>425</v>
      </c>
      <c r="D479" s="231"/>
      <c r="E479" s="221"/>
    </row>
    <row r="480" spans="1:5" ht="18.75">
      <c r="A480" s="297" t="s">
        <v>632</v>
      </c>
      <c r="B480" s="298" t="s">
        <v>633</v>
      </c>
      <c r="C480" s="219" t="s">
        <v>425</v>
      </c>
      <c r="D480" s="231"/>
      <c r="E480" s="221"/>
    </row>
    <row r="481" spans="1:5" ht="18.75">
      <c r="A481" s="297" t="s">
        <v>634</v>
      </c>
      <c r="B481" s="298" t="s">
        <v>635</v>
      </c>
      <c r="C481" s="219" t="s">
        <v>425</v>
      </c>
      <c r="D481" s="231"/>
      <c r="E481" s="221"/>
    </row>
    <row r="482" spans="1:5" ht="18.75">
      <c r="A482" s="297" t="s">
        <v>636</v>
      </c>
      <c r="B482" s="298" t="s">
        <v>637</v>
      </c>
      <c r="C482" s="219" t="s">
        <v>425</v>
      </c>
      <c r="D482" s="231"/>
      <c r="E482" s="221"/>
    </row>
    <row r="483" spans="1:5" ht="18.75">
      <c r="A483" s="297" t="s">
        <v>638</v>
      </c>
      <c r="B483" s="298" t="s">
        <v>639</v>
      </c>
      <c r="C483" s="219" t="s">
        <v>425</v>
      </c>
      <c r="D483" s="231"/>
      <c r="E483" s="221"/>
    </row>
    <row r="484" spans="1:5" ht="19.5" thickBot="1">
      <c r="A484" s="301" t="s">
        <v>640</v>
      </c>
      <c r="B484" s="302" t="s">
        <v>641</v>
      </c>
      <c r="C484" s="219" t="s">
        <v>425</v>
      </c>
      <c r="D484" s="231"/>
      <c r="E484" s="221"/>
    </row>
    <row r="485" spans="1:5" ht="18.75">
      <c r="A485" s="295" t="s">
        <v>642</v>
      </c>
      <c r="B485" s="296" t="s">
        <v>643</v>
      </c>
      <c r="C485" s="219" t="s">
        <v>425</v>
      </c>
      <c r="D485" s="231"/>
      <c r="E485" s="221"/>
    </row>
    <row r="486" spans="1:5" ht="18.75">
      <c r="A486" s="297" t="s">
        <v>644</v>
      </c>
      <c r="B486" s="298" t="s">
        <v>645</v>
      </c>
      <c r="C486" s="219" t="s">
        <v>425</v>
      </c>
      <c r="D486" s="231"/>
      <c r="E486" s="221"/>
    </row>
    <row r="487" spans="1:5" ht="18.75">
      <c r="A487" s="297" t="s">
        <v>646</v>
      </c>
      <c r="B487" s="298" t="s">
        <v>647</v>
      </c>
      <c r="C487" s="219" t="s">
        <v>425</v>
      </c>
      <c r="D487" s="231"/>
      <c r="E487" s="221"/>
    </row>
    <row r="488" spans="1:5" ht="18.75">
      <c r="A488" s="297" t="s">
        <v>648</v>
      </c>
      <c r="B488" s="298" t="s">
        <v>649</v>
      </c>
      <c r="C488" s="219" t="s">
        <v>425</v>
      </c>
      <c r="D488" s="231"/>
      <c r="E488" s="221"/>
    </row>
    <row r="489" spans="1:5" ht="19.5">
      <c r="A489" s="297" t="s">
        <v>650</v>
      </c>
      <c r="B489" s="299" t="s">
        <v>651</v>
      </c>
      <c r="C489" s="219" t="s">
        <v>425</v>
      </c>
      <c r="D489" s="231"/>
      <c r="E489" s="221"/>
    </row>
    <row r="490" spans="1:5" ht="18.75">
      <c r="A490" s="297" t="s">
        <v>652</v>
      </c>
      <c r="B490" s="298" t="s">
        <v>653</v>
      </c>
      <c r="C490" s="219" t="s">
        <v>425</v>
      </c>
      <c r="D490" s="231"/>
      <c r="E490" s="221"/>
    </row>
    <row r="491" spans="1:5" ht="19.5" thickBot="1">
      <c r="A491" s="301" t="s">
        <v>1419</v>
      </c>
      <c r="B491" s="302" t="s">
        <v>1420</v>
      </c>
      <c r="C491" s="219" t="s">
        <v>425</v>
      </c>
      <c r="D491" s="231"/>
      <c r="E491" s="221"/>
    </row>
    <row r="492" spans="1:5" ht="18.75">
      <c r="A492" s="295" t="s">
        <v>1421</v>
      </c>
      <c r="B492" s="296" t="s">
        <v>1422</v>
      </c>
      <c r="C492" s="219" t="s">
        <v>425</v>
      </c>
      <c r="D492" s="231"/>
      <c r="E492" s="221"/>
    </row>
    <row r="493" spans="1:5" ht="18.75">
      <c r="A493" s="297" t="s">
        <v>1423</v>
      </c>
      <c r="B493" s="298" t="s">
        <v>1424</v>
      </c>
      <c r="C493" s="219" t="s">
        <v>425</v>
      </c>
      <c r="D493" s="231"/>
      <c r="E493" s="221"/>
    </row>
    <row r="494" spans="1:5" ht="18.75">
      <c r="A494" s="297" t="s">
        <v>1425</v>
      </c>
      <c r="B494" s="298" t="s">
        <v>1426</v>
      </c>
      <c r="C494" s="219" t="s">
        <v>425</v>
      </c>
      <c r="D494" s="231"/>
      <c r="E494" s="221"/>
    </row>
    <row r="495" spans="1:5" ht="18.75">
      <c r="A495" s="297" t="s">
        <v>1427</v>
      </c>
      <c r="B495" s="298" t="s">
        <v>1428</v>
      </c>
      <c r="C495" s="219" t="s">
        <v>425</v>
      </c>
      <c r="D495" s="231"/>
      <c r="E495" s="221"/>
    </row>
    <row r="496" spans="1:5" ht="19.5">
      <c r="A496" s="297" t="s">
        <v>1429</v>
      </c>
      <c r="B496" s="299" t="s">
        <v>1430</v>
      </c>
      <c r="C496" s="219" t="s">
        <v>425</v>
      </c>
      <c r="D496" s="231"/>
      <c r="E496" s="221"/>
    </row>
    <row r="497" spans="1:5" ht="18.75">
      <c r="A497" s="297" t="s">
        <v>1431</v>
      </c>
      <c r="B497" s="298" t="s">
        <v>1432</v>
      </c>
      <c r="C497" s="219" t="s">
        <v>425</v>
      </c>
      <c r="D497" s="231"/>
      <c r="E497" s="221"/>
    </row>
    <row r="498" spans="1:5" ht="18.75">
      <c r="A498" s="297" t="s">
        <v>1433</v>
      </c>
      <c r="B498" s="298" t="s">
        <v>1434</v>
      </c>
      <c r="C498" s="219" t="s">
        <v>425</v>
      </c>
      <c r="D498" s="231"/>
      <c r="E498" s="221"/>
    </row>
    <row r="499" spans="1:5" ht="18.75">
      <c r="A499" s="297" t="s">
        <v>1435</v>
      </c>
      <c r="B499" s="298" t="s">
        <v>1436</v>
      </c>
      <c r="C499" s="219" t="s">
        <v>425</v>
      </c>
      <c r="D499" s="231"/>
      <c r="E499" s="221"/>
    </row>
    <row r="500" spans="1:5" ht="19.5" thickBot="1">
      <c r="A500" s="301" t="s">
        <v>1437</v>
      </c>
      <c r="B500" s="302" t="s">
        <v>1438</v>
      </c>
      <c r="C500" s="219" t="s">
        <v>425</v>
      </c>
      <c r="D500" s="231"/>
      <c r="E500" s="221"/>
    </row>
    <row r="501" spans="1:5" ht="18.75">
      <c r="A501" s="295" t="s">
        <v>1439</v>
      </c>
      <c r="B501" s="296" t="s">
        <v>1440</v>
      </c>
      <c r="C501" s="219" t="s">
        <v>425</v>
      </c>
      <c r="D501" s="231"/>
      <c r="E501" s="221"/>
    </row>
    <row r="502" spans="1:5" ht="18.75">
      <c r="A502" s="297" t="s">
        <v>1441</v>
      </c>
      <c r="B502" s="298" t="s">
        <v>1442</v>
      </c>
      <c r="C502" s="219" t="s">
        <v>425</v>
      </c>
      <c r="D502" s="231"/>
      <c r="E502" s="221"/>
    </row>
    <row r="503" spans="1:5" ht="19.5">
      <c r="A503" s="297" t="s">
        <v>1443</v>
      </c>
      <c r="B503" s="299" t="s">
        <v>1444</v>
      </c>
      <c r="C503" s="219" t="s">
        <v>425</v>
      </c>
      <c r="D503" s="231"/>
      <c r="E503" s="221"/>
    </row>
    <row r="504" spans="1:5" ht="18.75">
      <c r="A504" s="297" t="s">
        <v>1445</v>
      </c>
      <c r="B504" s="298" t="s">
        <v>1446</v>
      </c>
      <c r="C504" s="219" t="s">
        <v>425</v>
      </c>
      <c r="D504" s="231"/>
      <c r="E504" s="221"/>
    </row>
    <row r="505" spans="1:5" ht="18.75">
      <c r="A505" s="297" t="s">
        <v>1447</v>
      </c>
      <c r="B505" s="298" t="s">
        <v>1448</v>
      </c>
      <c r="C505" s="219" t="s">
        <v>425</v>
      </c>
      <c r="D505" s="231"/>
      <c r="E505" s="221"/>
    </row>
    <row r="506" spans="1:5" ht="18.75">
      <c r="A506" s="297" t="s">
        <v>1449</v>
      </c>
      <c r="B506" s="298" t="s">
        <v>1450</v>
      </c>
      <c r="C506" s="219" t="s">
        <v>425</v>
      </c>
      <c r="D506" s="231"/>
      <c r="E506" s="221"/>
    </row>
    <row r="507" spans="1:5" ht="18.75">
      <c r="A507" s="297" t="s">
        <v>1451</v>
      </c>
      <c r="B507" s="298" t="s">
        <v>1452</v>
      </c>
      <c r="C507" s="219" t="s">
        <v>425</v>
      </c>
      <c r="D507" s="231"/>
      <c r="E507" s="221"/>
    </row>
    <row r="508" spans="1:5" ht="19.5" thickBot="1">
      <c r="A508" s="301" t="s">
        <v>1453</v>
      </c>
      <c r="B508" s="302" t="s">
        <v>1454</v>
      </c>
      <c r="C508" s="219" t="s">
        <v>425</v>
      </c>
      <c r="D508" s="231"/>
      <c r="E508" s="221"/>
    </row>
    <row r="509" spans="1:5" ht="18.75">
      <c r="A509" s="295" t="s">
        <v>1455</v>
      </c>
      <c r="B509" s="296" t="s">
        <v>1456</v>
      </c>
      <c r="C509" s="219" t="s">
        <v>425</v>
      </c>
      <c r="D509" s="231"/>
      <c r="E509" s="221"/>
    </row>
    <row r="510" spans="1:5" ht="18.75">
      <c r="A510" s="297" t="s">
        <v>1457</v>
      </c>
      <c r="B510" s="298" t="s">
        <v>1458</v>
      </c>
      <c r="C510" s="219" t="s">
        <v>425</v>
      </c>
      <c r="D510" s="231"/>
      <c r="E510" s="221"/>
    </row>
    <row r="511" spans="1:5" ht="18.75">
      <c r="A511" s="297" t="s">
        <v>1459</v>
      </c>
      <c r="B511" s="298" t="s">
        <v>1460</v>
      </c>
      <c r="C511" s="219" t="s">
        <v>425</v>
      </c>
      <c r="D511" s="231"/>
      <c r="E511" s="221"/>
    </row>
    <row r="512" spans="1:5" ht="18.75">
      <c r="A512" s="297" t="s">
        <v>1461</v>
      </c>
      <c r="B512" s="298" t="s">
        <v>1462</v>
      </c>
      <c r="C512" s="219" t="s">
        <v>425</v>
      </c>
      <c r="D512" s="231"/>
      <c r="E512" s="221"/>
    </row>
    <row r="513" spans="1:5" ht="18.75">
      <c r="A513" s="297" t="s">
        <v>1463</v>
      </c>
      <c r="B513" s="298" t="s">
        <v>1464</v>
      </c>
      <c r="C513" s="219" t="s">
        <v>425</v>
      </c>
      <c r="D513" s="231"/>
      <c r="E513" s="221"/>
    </row>
    <row r="514" spans="1:5" ht="18.75">
      <c r="A514" s="297" t="s">
        <v>1465</v>
      </c>
      <c r="B514" s="298" t="s">
        <v>1466</v>
      </c>
      <c r="C514" s="219" t="s">
        <v>425</v>
      </c>
      <c r="D514" s="231"/>
      <c r="E514" s="221"/>
    </row>
    <row r="515" spans="1:5" ht="18.75">
      <c r="A515" s="297" t="s">
        <v>1467</v>
      </c>
      <c r="B515" s="298" t="s">
        <v>1468</v>
      </c>
      <c r="C515" s="219" t="s">
        <v>425</v>
      </c>
      <c r="D515" s="231"/>
      <c r="E515" s="221"/>
    </row>
    <row r="516" spans="1:5" ht="18.75">
      <c r="A516" s="297" t="s">
        <v>1469</v>
      </c>
      <c r="B516" s="298" t="s">
        <v>1470</v>
      </c>
      <c r="C516" s="219" t="s">
        <v>425</v>
      </c>
      <c r="D516" s="231"/>
      <c r="E516" s="221"/>
    </row>
    <row r="517" spans="1:5" ht="19.5">
      <c r="A517" s="297" t="s">
        <v>1471</v>
      </c>
      <c r="B517" s="299" t="s">
        <v>1472</v>
      </c>
      <c r="C517" s="219" t="s">
        <v>425</v>
      </c>
      <c r="D517" s="231"/>
      <c r="E517" s="221"/>
    </row>
    <row r="518" spans="1:5" ht="18.75">
      <c r="A518" s="297" t="s">
        <v>1473</v>
      </c>
      <c r="B518" s="298" t="s">
        <v>1474</v>
      </c>
      <c r="C518" s="219" t="s">
        <v>425</v>
      </c>
      <c r="D518" s="231"/>
      <c r="E518" s="221"/>
    </row>
    <row r="519" spans="1:5" ht="19.5" thickBot="1">
      <c r="A519" s="301" t="s">
        <v>1475</v>
      </c>
      <c r="B519" s="302" t="s">
        <v>1476</v>
      </c>
      <c r="C519" s="219" t="s">
        <v>425</v>
      </c>
      <c r="D519" s="231"/>
      <c r="E519" s="221"/>
    </row>
    <row r="520" spans="1:5" ht="18.75">
      <c r="A520" s="295" t="s">
        <v>1477</v>
      </c>
      <c r="B520" s="296" t="s">
        <v>1478</v>
      </c>
      <c r="C520" s="219" t="s">
        <v>425</v>
      </c>
      <c r="D520" s="231"/>
      <c r="E520" s="221"/>
    </row>
    <row r="521" spans="1:5" ht="18.75">
      <c r="A521" s="297" t="s">
        <v>1479</v>
      </c>
      <c r="B521" s="298" t="s">
        <v>1480</v>
      </c>
      <c r="C521" s="219" t="s">
        <v>425</v>
      </c>
      <c r="D521" s="231"/>
      <c r="E521" s="221"/>
    </row>
    <row r="522" spans="1:5" ht="18.75">
      <c r="A522" s="297" t="s">
        <v>1481</v>
      </c>
      <c r="B522" s="298" t="s">
        <v>1482</v>
      </c>
      <c r="C522" s="219" t="s">
        <v>425</v>
      </c>
      <c r="D522" s="231"/>
      <c r="E522" s="221"/>
    </row>
    <row r="523" spans="1:5" ht="18.75">
      <c r="A523" s="297" t="s">
        <v>1483</v>
      </c>
      <c r="B523" s="298" t="s">
        <v>1484</v>
      </c>
      <c r="C523" s="219" t="s">
        <v>425</v>
      </c>
      <c r="D523" s="231"/>
      <c r="E523" s="221"/>
    </row>
    <row r="524" spans="1:5" ht="18.75">
      <c r="A524" s="297" t="s">
        <v>1485</v>
      </c>
      <c r="B524" s="298" t="s">
        <v>1486</v>
      </c>
      <c r="C524" s="219" t="s">
        <v>425</v>
      </c>
      <c r="D524" s="231"/>
      <c r="E524" s="221"/>
    </row>
    <row r="525" spans="1:5" ht="19.5">
      <c r="A525" s="297" t="s">
        <v>1487</v>
      </c>
      <c r="B525" s="299" t="s">
        <v>1488</v>
      </c>
      <c r="C525" s="219" t="s">
        <v>425</v>
      </c>
      <c r="D525" s="231"/>
      <c r="E525" s="221"/>
    </row>
    <row r="526" spans="1:5" ht="18.75">
      <c r="A526" s="297" t="s">
        <v>1489</v>
      </c>
      <c r="B526" s="298" t="s">
        <v>1490</v>
      </c>
      <c r="C526" s="219" t="s">
        <v>425</v>
      </c>
      <c r="D526" s="231"/>
      <c r="E526" s="221"/>
    </row>
    <row r="527" spans="1:5" ht="18.75">
      <c r="A527" s="297" t="s">
        <v>1491</v>
      </c>
      <c r="B527" s="298" t="s">
        <v>1492</v>
      </c>
      <c r="C527" s="219" t="s">
        <v>425</v>
      </c>
      <c r="D527" s="231"/>
      <c r="E527" s="221"/>
    </row>
    <row r="528" spans="1:5" ht="18.75">
      <c r="A528" s="297" t="s">
        <v>1493</v>
      </c>
      <c r="B528" s="298" t="s">
        <v>1494</v>
      </c>
      <c r="C528" s="219" t="s">
        <v>425</v>
      </c>
      <c r="D528" s="231"/>
      <c r="E528" s="221"/>
    </row>
    <row r="529" spans="1:5" ht="18.75">
      <c r="A529" s="297" t="s">
        <v>1495</v>
      </c>
      <c r="B529" s="298" t="s">
        <v>1496</v>
      </c>
      <c r="C529" s="219" t="s">
        <v>425</v>
      </c>
      <c r="D529" s="231"/>
      <c r="E529" s="221"/>
    </row>
    <row r="530" spans="1:5" ht="18.75">
      <c r="A530" s="1237" t="s">
        <v>1497</v>
      </c>
      <c r="B530" s="1238" t="s">
        <v>1498</v>
      </c>
      <c r="C530" s="219" t="s">
        <v>425</v>
      </c>
      <c r="D530" s="231"/>
      <c r="E530" s="221"/>
    </row>
    <row r="531" spans="1:5" ht="19.5" thickBot="1">
      <c r="A531" s="301" t="s">
        <v>1911</v>
      </c>
      <c r="B531" s="302" t="s">
        <v>1912</v>
      </c>
      <c r="C531" s="219" t="s">
        <v>425</v>
      </c>
      <c r="D531" s="231"/>
      <c r="E531" s="221"/>
    </row>
    <row r="532" spans="1:5" ht="18.75">
      <c r="A532" s="295" t="s">
        <v>1499</v>
      </c>
      <c r="B532" s="296" t="s">
        <v>1500</v>
      </c>
      <c r="C532" s="219" t="s">
        <v>425</v>
      </c>
      <c r="D532" s="231"/>
      <c r="E532" s="221"/>
    </row>
    <row r="533" spans="1:5" ht="18.75">
      <c r="A533" s="297" t="s">
        <v>1501</v>
      </c>
      <c r="B533" s="298" t="s">
        <v>1502</v>
      </c>
      <c r="C533" s="219" t="s">
        <v>425</v>
      </c>
      <c r="D533" s="231"/>
      <c r="E533" s="221"/>
    </row>
    <row r="534" spans="1:5" ht="18.75">
      <c r="A534" s="297" t="s">
        <v>1503</v>
      </c>
      <c r="B534" s="298" t="s">
        <v>1504</v>
      </c>
      <c r="C534" s="219" t="s">
        <v>425</v>
      </c>
      <c r="D534" s="231"/>
      <c r="E534" s="221"/>
    </row>
    <row r="535" spans="1:5" ht="19.5">
      <c r="A535" s="297" t="s">
        <v>1505</v>
      </c>
      <c r="B535" s="299" t="s">
        <v>1506</v>
      </c>
      <c r="C535" s="219" t="s">
        <v>425</v>
      </c>
      <c r="D535" s="231"/>
      <c r="E535" s="221"/>
    </row>
    <row r="536" spans="1:5" ht="18.75">
      <c r="A536" s="297" t="s">
        <v>1507</v>
      </c>
      <c r="B536" s="298" t="s">
        <v>1508</v>
      </c>
      <c r="C536" s="219" t="s">
        <v>425</v>
      </c>
      <c r="D536" s="231"/>
      <c r="E536" s="221"/>
    </row>
    <row r="537" spans="1:5" ht="19.5" thickBot="1">
      <c r="A537" s="301" t="s">
        <v>1509</v>
      </c>
      <c r="B537" s="302" t="s">
        <v>1510</v>
      </c>
      <c r="C537" s="219" t="s">
        <v>425</v>
      </c>
      <c r="D537" s="231"/>
      <c r="E537" s="221"/>
    </row>
    <row r="538" spans="1:5" ht="18.75">
      <c r="A538" s="304" t="s">
        <v>1511</v>
      </c>
      <c r="B538" s="305" t="s">
        <v>1512</v>
      </c>
      <c r="C538" s="219" t="s">
        <v>425</v>
      </c>
      <c r="D538" s="231"/>
      <c r="E538" s="221"/>
    </row>
    <row r="539" spans="1:5" ht="18.75">
      <c r="A539" s="297" t="s">
        <v>1513</v>
      </c>
      <c r="B539" s="298" t="s">
        <v>1514</v>
      </c>
      <c r="C539" s="219" t="s">
        <v>425</v>
      </c>
      <c r="D539" s="231"/>
      <c r="E539" s="221"/>
    </row>
    <row r="540" spans="1:5" ht="18.75">
      <c r="A540" s="297" t="s">
        <v>1515</v>
      </c>
      <c r="B540" s="298" t="s">
        <v>1516</v>
      </c>
      <c r="C540" s="219" t="s">
        <v>425</v>
      </c>
      <c r="D540" s="231"/>
      <c r="E540" s="221"/>
    </row>
    <row r="541" spans="1:5" ht="18.75">
      <c r="A541" s="297" t="s">
        <v>1517</v>
      </c>
      <c r="B541" s="298" t="s">
        <v>1518</v>
      </c>
      <c r="C541" s="219" t="s">
        <v>425</v>
      </c>
      <c r="D541" s="231"/>
      <c r="E541" s="221"/>
    </row>
    <row r="542" spans="1:5" ht="18.75">
      <c r="A542" s="297" t="s">
        <v>1519</v>
      </c>
      <c r="B542" s="298" t="s">
        <v>1520</v>
      </c>
      <c r="C542" s="219" t="s">
        <v>425</v>
      </c>
      <c r="D542" s="231"/>
      <c r="E542" s="221"/>
    </row>
    <row r="543" spans="1:5" ht="18.75">
      <c r="A543" s="297" t="s">
        <v>1521</v>
      </c>
      <c r="B543" s="298" t="s">
        <v>1522</v>
      </c>
      <c r="C543" s="219" t="s">
        <v>425</v>
      </c>
      <c r="D543" s="231"/>
      <c r="E543" s="221"/>
    </row>
    <row r="544" spans="1:5" ht="18.75">
      <c r="A544" s="297" t="s">
        <v>1523</v>
      </c>
      <c r="B544" s="298" t="s">
        <v>1524</v>
      </c>
      <c r="C544" s="219" t="s">
        <v>425</v>
      </c>
      <c r="D544" s="231"/>
      <c r="E544" s="221"/>
    </row>
    <row r="545" spans="1:5" ht="19.5">
      <c r="A545" s="297" t="s">
        <v>1525</v>
      </c>
      <c r="B545" s="299" t="s">
        <v>1526</v>
      </c>
      <c r="C545" s="219" t="s">
        <v>425</v>
      </c>
      <c r="D545" s="231"/>
      <c r="E545" s="221"/>
    </row>
    <row r="546" spans="1:5" ht="18.75">
      <c r="A546" s="297" t="s">
        <v>1527</v>
      </c>
      <c r="B546" s="298" t="s">
        <v>1528</v>
      </c>
      <c r="C546" s="219" t="s">
        <v>425</v>
      </c>
      <c r="D546" s="231"/>
      <c r="E546" s="221"/>
    </row>
    <row r="547" spans="1:5" ht="18.75">
      <c r="A547" s="297" t="s">
        <v>1529</v>
      </c>
      <c r="B547" s="298" t="s">
        <v>1530</v>
      </c>
      <c r="C547" s="219" t="s">
        <v>425</v>
      </c>
      <c r="D547" s="231"/>
      <c r="E547" s="221"/>
    </row>
    <row r="548" spans="1:5" ht="19.5" thickBot="1">
      <c r="A548" s="306" t="s">
        <v>1531</v>
      </c>
      <c r="B548" s="302" t="s">
        <v>1532</v>
      </c>
      <c r="C548" s="219" t="s">
        <v>425</v>
      </c>
      <c r="D548" s="232"/>
      <c r="E548" s="221"/>
    </row>
    <row r="549" spans="1:5" ht="18.75">
      <c r="A549" s="304" t="s">
        <v>1533</v>
      </c>
      <c r="B549" s="305" t="s">
        <v>1534</v>
      </c>
      <c r="C549" s="219" t="s">
        <v>425</v>
      </c>
      <c r="D549" s="231"/>
      <c r="E549" s="221"/>
    </row>
    <row r="550" spans="1:5" ht="18.75">
      <c r="A550" s="297" t="s">
        <v>1535</v>
      </c>
      <c r="B550" s="298" t="s">
        <v>1536</v>
      </c>
      <c r="C550" s="219" t="s">
        <v>425</v>
      </c>
      <c r="D550" s="231"/>
      <c r="E550" s="221"/>
    </row>
    <row r="551" spans="1:5" ht="18.75">
      <c r="A551" s="297" t="s">
        <v>1537</v>
      </c>
      <c r="B551" s="298" t="s">
        <v>1538</v>
      </c>
      <c r="C551" s="219" t="s">
        <v>425</v>
      </c>
      <c r="D551" s="231"/>
      <c r="E551" s="221"/>
    </row>
    <row r="552" spans="1:5" ht="18.75">
      <c r="A552" s="297" t="s">
        <v>1539</v>
      </c>
      <c r="B552" s="298" t="s">
        <v>1540</v>
      </c>
      <c r="C552" s="219" t="s">
        <v>425</v>
      </c>
      <c r="D552" s="231"/>
      <c r="E552" s="221"/>
    </row>
    <row r="553" spans="1:5" ht="18.75">
      <c r="A553" s="297" t="s">
        <v>1541</v>
      </c>
      <c r="B553" s="298" t="s">
        <v>1542</v>
      </c>
      <c r="C553" s="219" t="s">
        <v>425</v>
      </c>
      <c r="D553" s="231"/>
      <c r="E553" s="221"/>
    </row>
    <row r="554" spans="1:5" ht="18.75">
      <c r="A554" s="297" t="s">
        <v>1543</v>
      </c>
      <c r="B554" s="298" t="s">
        <v>1544</v>
      </c>
      <c r="C554" s="219" t="s">
        <v>425</v>
      </c>
      <c r="D554" s="231"/>
      <c r="E554" s="221"/>
    </row>
    <row r="555" spans="1:5" ht="18.75">
      <c r="A555" s="297" t="s">
        <v>1545</v>
      </c>
      <c r="B555" s="298" t="s">
        <v>1546</v>
      </c>
      <c r="C555" s="219" t="s">
        <v>425</v>
      </c>
      <c r="D555" s="231"/>
      <c r="E555" s="221"/>
    </row>
    <row r="556" spans="1:5" ht="18.75">
      <c r="A556" s="297" t="s">
        <v>1547</v>
      </c>
      <c r="B556" s="298" t="s">
        <v>1548</v>
      </c>
      <c r="C556" s="219" t="s">
        <v>425</v>
      </c>
      <c r="D556" s="231"/>
      <c r="E556" s="221"/>
    </row>
    <row r="557" spans="1:5" ht="19.5">
      <c r="A557" s="297" t="s">
        <v>1549</v>
      </c>
      <c r="B557" s="299" t="s">
        <v>1550</v>
      </c>
      <c r="C557" s="219" t="s">
        <v>425</v>
      </c>
      <c r="D557" s="231"/>
      <c r="E557" s="221"/>
    </row>
    <row r="558" spans="1:5" ht="18.75">
      <c r="A558" s="297" t="s">
        <v>1551</v>
      </c>
      <c r="B558" s="298" t="s">
        <v>1552</v>
      </c>
      <c r="C558" s="219" t="s">
        <v>425</v>
      </c>
      <c r="D558" s="231"/>
      <c r="E558" s="221"/>
    </row>
    <row r="559" spans="1:5" ht="18.75">
      <c r="A559" s="297" t="s">
        <v>1553</v>
      </c>
      <c r="B559" s="298" t="s">
        <v>1554</v>
      </c>
      <c r="C559" s="219" t="s">
        <v>425</v>
      </c>
      <c r="D559" s="231"/>
      <c r="E559" s="221"/>
    </row>
    <row r="560" spans="1:5" ht="18.75">
      <c r="A560" s="297" t="s">
        <v>1555</v>
      </c>
      <c r="B560" s="298" t="s">
        <v>1556</v>
      </c>
      <c r="C560" s="219" t="s">
        <v>425</v>
      </c>
      <c r="D560" s="231"/>
      <c r="E560" s="221"/>
    </row>
    <row r="561" spans="1:5" ht="18.75">
      <c r="A561" s="297" t="s">
        <v>1557</v>
      </c>
      <c r="B561" s="298" t="s">
        <v>1558</v>
      </c>
      <c r="C561" s="219" t="s">
        <v>425</v>
      </c>
      <c r="D561" s="231"/>
      <c r="E561" s="221"/>
    </row>
    <row r="562" spans="1:5" ht="18.75">
      <c r="A562" s="297" t="s">
        <v>1559</v>
      </c>
      <c r="B562" s="298" t="s">
        <v>1560</v>
      </c>
      <c r="C562" s="219" t="s">
        <v>425</v>
      </c>
      <c r="D562" s="231"/>
      <c r="E562" s="221"/>
    </row>
    <row r="563" spans="1:5" ht="18.75">
      <c r="A563" s="297" t="s">
        <v>1561</v>
      </c>
      <c r="B563" s="298" t="s">
        <v>1562</v>
      </c>
      <c r="C563" s="219" t="s">
        <v>425</v>
      </c>
      <c r="D563" s="231"/>
      <c r="E563" s="221"/>
    </row>
    <row r="564" spans="1:5" ht="18.75">
      <c r="A564" s="297" t="s">
        <v>1563</v>
      </c>
      <c r="B564" s="298" t="s">
        <v>1564</v>
      </c>
      <c r="C564" s="219" t="s">
        <v>425</v>
      </c>
      <c r="D564" s="231"/>
      <c r="E564" s="221"/>
    </row>
    <row r="565" spans="1:5" ht="18.75">
      <c r="A565" s="297" t="s">
        <v>1565</v>
      </c>
      <c r="B565" s="298" t="s">
        <v>1566</v>
      </c>
      <c r="C565" s="219" t="s">
        <v>425</v>
      </c>
      <c r="D565" s="231"/>
      <c r="E565" s="221"/>
    </row>
    <row r="566" spans="1:5" ht="19.5" thickBot="1">
      <c r="A566" s="301" t="s">
        <v>1567</v>
      </c>
      <c r="B566" s="307" t="s">
        <v>1568</v>
      </c>
      <c r="C566" s="219" t="s">
        <v>425</v>
      </c>
      <c r="D566" s="233"/>
      <c r="E566" s="221"/>
    </row>
    <row r="567" spans="1:5" ht="18.75">
      <c r="A567" s="295" t="s">
        <v>1569</v>
      </c>
      <c r="B567" s="296" t="s">
        <v>1570</v>
      </c>
      <c r="C567" s="219" t="s">
        <v>425</v>
      </c>
      <c r="D567" s="231"/>
      <c r="E567" s="221"/>
    </row>
    <row r="568" spans="1:5" ht="18.75">
      <c r="A568" s="297" t="s">
        <v>1571</v>
      </c>
      <c r="B568" s="298" t="s">
        <v>1572</v>
      </c>
      <c r="C568" s="219" t="s">
        <v>425</v>
      </c>
      <c r="D568" s="231"/>
      <c r="E568" s="221"/>
    </row>
    <row r="569" spans="1:5" ht="18.75">
      <c r="A569" s="297" t="s">
        <v>1573</v>
      </c>
      <c r="B569" s="298" t="s">
        <v>1574</v>
      </c>
      <c r="C569" s="219" t="s">
        <v>425</v>
      </c>
      <c r="D569" s="231"/>
      <c r="E569" s="221"/>
    </row>
    <row r="570" spans="1:5" ht="18.75">
      <c r="A570" s="297" t="s">
        <v>1575</v>
      </c>
      <c r="B570" s="298" t="s">
        <v>1576</v>
      </c>
      <c r="C570" s="219" t="s">
        <v>425</v>
      </c>
      <c r="D570" s="231"/>
      <c r="E570" s="221"/>
    </row>
    <row r="571" spans="1:5" ht="19.5">
      <c r="A571" s="297" t="s">
        <v>1577</v>
      </c>
      <c r="B571" s="299" t="s">
        <v>1578</v>
      </c>
      <c r="C571" s="219" t="s">
        <v>425</v>
      </c>
      <c r="D571" s="231"/>
      <c r="E571" s="221"/>
    </row>
    <row r="572" spans="1:5" ht="18.75">
      <c r="A572" s="297" t="s">
        <v>1579</v>
      </c>
      <c r="B572" s="298" t="s">
        <v>1580</v>
      </c>
      <c r="C572" s="219" t="s">
        <v>425</v>
      </c>
      <c r="D572" s="231"/>
      <c r="E572" s="221"/>
    </row>
    <row r="573" spans="1:5" ht="19.5" thickBot="1">
      <c r="A573" s="301" t="s">
        <v>1581</v>
      </c>
      <c r="B573" s="302" t="s">
        <v>1582</v>
      </c>
      <c r="C573" s="219" t="s">
        <v>425</v>
      </c>
      <c r="D573" s="231"/>
      <c r="E573" s="221"/>
    </row>
    <row r="574" spans="1:5" ht="18.75">
      <c r="A574" s="295" t="s">
        <v>1583</v>
      </c>
      <c r="B574" s="296" t="s">
        <v>1584</v>
      </c>
      <c r="C574" s="219" t="s">
        <v>425</v>
      </c>
      <c r="D574" s="231"/>
      <c r="E574" s="221"/>
    </row>
    <row r="575" spans="1:5" ht="18.75">
      <c r="A575" s="297" t="s">
        <v>1585</v>
      </c>
      <c r="B575" s="298" t="s">
        <v>539</v>
      </c>
      <c r="C575" s="219" t="s">
        <v>425</v>
      </c>
      <c r="D575" s="231"/>
      <c r="E575" s="221"/>
    </row>
    <row r="576" spans="1:5" ht="18.75">
      <c r="A576" s="297" t="s">
        <v>1586</v>
      </c>
      <c r="B576" s="298" t="s">
        <v>1587</v>
      </c>
      <c r="C576" s="219" t="s">
        <v>425</v>
      </c>
      <c r="D576" s="231"/>
      <c r="E576" s="221"/>
    </row>
    <row r="577" spans="1:5" ht="18.75">
      <c r="A577" s="297" t="s">
        <v>1588</v>
      </c>
      <c r="B577" s="298" t="s">
        <v>1589</v>
      </c>
      <c r="C577" s="219" t="s">
        <v>425</v>
      </c>
      <c r="D577" s="231"/>
      <c r="E577" s="221"/>
    </row>
    <row r="578" spans="1:5" ht="18.75">
      <c r="A578" s="297" t="s">
        <v>1590</v>
      </c>
      <c r="B578" s="298" t="s">
        <v>1591</v>
      </c>
      <c r="C578" s="219" t="s">
        <v>425</v>
      </c>
      <c r="D578" s="231"/>
      <c r="E578" s="221"/>
    </row>
    <row r="579" spans="1:5" ht="19.5">
      <c r="A579" s="297" t="s">
        <v>1592</v>
      </c>
      <c r="B579" s="299" t="s">
        <v>1593</v>
      </c>
      <c r="C579" s="219" t="s">
        <v>425</v>
      </c>
      <c r="D579" s="231"/>
      <c r="E579" s="221"/>
    </row>
    <row r="580" spans="1:5" ht="18.75">
      <c r="A580" s="297" t="s">
        <v>1594</v>
      </c>
      <c r="B580" s="298" t="s">
        <v>1595</v>
      </c>
      <c r="C580" s="219" t="s">
        <v>425</v>
      </c>
      <c r="D580" s="231"/>
      <c r="E580" s="221"/>
    </row>
    <row r="581" spans="1:5" ht="19.5" thickBot="1">
      <c r="A581" s="301" t="s">
        <v>1596</v>
      </c>
      <c r="B581" s="302" t="s">
        <v>1597</v>
      </c>
      <c r="C581" s="219" t="s">
        <v>425</v>
      </c>
      <c r="D581" s="231"/>
      <c r="E581" s="221"/>
    </row>
    <row r="582" spans="1:5" ht="18.75">
      <c r="A582" s="295" t="s">
        <v>1598</v>
      </c>
      <c r="B582" s="296" t="s">
        <v>1599</v>
      </c>
      <c r="C582" s="219" t="s">
        <v>425</v>
      </c>
      <c r="D582" s="231"/>
      <c r="E582" s="221"/>
    </row>
    <row r="583" spans="1:5" ht="18.75">
      <c r="A583" s="297" t="s">
        <v>1600</v>
      </c>
      <c r="B583" s="298" t="s">
        <v>1601</v>
      </c>
      <c r="C583" s="219" t="s">
        <v>425</v>
      </c>
      <c r="D583" s="231"/>
      <c r="E583" s="221"/>
    </row>
    <row r="584" spans="1:5" ht="18.75">
      <c r="A584" s="297" t="s">
        <v>1602</v>
      </c>
      <c r="B584" s="298" t="s">
        <v>1603</v>
      </c>
      <c r="C584" s="219" t="s">
        <v>425</v>
      </c>
      <c r="D584" s="231"/>
      <c r="E584" s="221"/>
    </row>
    <row r="585" spans="1:5" ht="18.75">
      <c r="A585" s="297" t="s">
        <v>1604</v>
      </c>
      <c r="B585" s="298" t="s">
        <v>1605</v>
      </c>
      <c r="C585" s="219" t="s">
        <v>425</v>
      </c>
      <c r="D585" s="231"/>
      <c r="E585" s="221"/>
    </row>
    <row r="586" spans="1:5" ht="19.5">
      <c r="A586" s="297" t="s">
        <v>1606</v>
      </c>
      <c r="B586" s="299" t="s">
        <v>1607</v>
      </c>
      <c r="C586" s="219" t="s">
        <v>425</v>
      </c>
      <c r="D586" s="231"/>
      <c r="E586" s="221"/>
    </row>
    <row r="587" spans="1:5" ht="18.75">
      <c r="A587" s="297" t="s">
        <v>1608</v>
      </c>
      <c r="B587" s="298" t="s">
        <v>1609</v>
      </c>
      <c r="C587" s="219" t="s">
        <v>425</v>
      </c>
      <c r="D587" s="231"/>
      <c r="E587" s="221"/>
    </row>
    <row r="588" spans="1:5" ht="19.5" thickBot="1">
      <c r="A588" s="301" t="s">
        <v>1610</v>
      </c>
      <c r="B588" s="302" t="s">
        <v>1611</v>
      </c>
      <c r="C588" s="219" t="s">
        <v>425</v>
      </c>
      <c r="D588" s="231"/>
      <c r="E588" s="221"/>
    </row>
    <row r="589" spans="1:5" ht="18.75">
      <c r="A589" s="295" t="s">
        <v>1612</v>
      </c>
      <c r="B589" s="296" t="s">
        <v>1613</v>
      </c>
      <c r="C589" s="219" t="s">
        <v>425</v>
      </c>
      <c r="D589" s="231"/>
      <c r="E589" s="221"/>
    </row>
    <row r="590" spans="1:5" ht="18.75">
      <c r="A590" s="297" t="s">
        <v>1614</v>
      </c>
      <c r="B590" s="298" t="s">
        <v>1615</v>
      </c>
      <c r="C590" s="219" t="s">
        <v>425</v>
      </c>
      <c r="D590" s="231"/>
      <c r="E590" s="221"/>
    </row>
    <row r="591" spans="1:5" ht="19.5">
      <c r="A591" s="297" t="s">
        <v>1616</v>
      </c>
      <c r="B591" s="299" t="s">
        <v>1617</v>
      </c>
      <c r="C591" s="219" t="s">
        <v>425</v>
      </c>
      <c r="D591" s="231"/>
      <c r="E591" s="221"/>
    </row>
    <row r="592" spans="1:5" ht="19.5" thickBot="1">
      <c r="A592" s="301" t="s">
        <v>1618</v>
      </c>
      <c r="B592" s="302" t="s">
        <v>1619</v>
      </c>
      <c r="C592" s="219" t="s">
        <v>425</v>
      </c>
      <c r="D592" s="231"/>
      <c r="E592" s="221"/>
    </row>
    <row r="593" spans="1:5" ht="18.75">
      <c r="A593" s="295" t="s">
        <v>1620</v>
      </c>
      <c r="B593" s="296" t="s">
        <v>1621</v>
      </c>
      <c r="C593" s="219" t="s">
        <v>425</v>
      </c>
      <c r="D593" s="231"/>
      <c r="E593" s="221"/>
    </row>
    <row r="594" spans="1:5" ht="18.75">
      <c r="A594" s="297" t="s">
        <v>1622</v>
      </c>
      <c r="B594" s="298" t="s">
        <v>1623</v>
      </c>
      <c r="C594" s="219" t="s">
        <v>425</v>
      </c>
      <c r="D594" s="231"/>
      <c r="E594" s="221"/>
    </row>
    <row r="595" spans="1:5" ht="18.75">
      <c r="A595" s="297" t="s">
        <v>1624</v>
      </c>
      <c r="B595" s="298" t="s">
        <v>1625</v>
      </c>
      <c r="C595" s="219" t="s">
        <v>425</v>
      </c>
      <c r="D595" s="231"/>
      <c r="E595" s="221"/>
    </row>
    <row r="596" spans="1:5" ht="18.75">
      <c r="A596" s="297" t="s">
        <v>1626</v>
      </c>
      <c r="B596" s="298" t="s">
        <v>1627</v>
      </c>
      <c r="C596" s="219" t="s">
        <v>425</v>
      </c>
      <c r="D596" s="231"/>
      <c r="E596" s="221"/>
    </row>
    <row r="597" spans="1:5" ht="18.75">
      <c r="A597" s="297" t="s">
        <v>1628</v>
      </c>
      <c r="B597" s="298" t="s">
        <v>1629</v>
      </c>
      <c r="C597" s="219" t="s">
        <v>425</v>
      </c>
      <c r="D597" s="231"/>
      <c r="E597" s="221"/>
    </row>
    <row r="598" spans="1:5" ht="18.75">
      <c r="A598" s="297" t="s">
        <v>1630</v>
      </c>
      <c r="B598" s="298" t="s">
        <v>1631</v>
      </c>
      <c r="C598" s="219" t="s">
        <v>425</v>
      </c>
      <c r="D598" s="231"/>
      <c r="E598" s="221"/>
    </row>
    <row r="599" spans="1:5" ht="18.75">
      <c r="A599" s="297" t="s">
        <v>1632</v>
      </c>
      <c r="B599" s="298" t="s">
        <v>1633</v>
      </c>
      <c r="C599" s="219" t="s">
        <v>425</v>
      </c>
      <c r="D599" s="231"/>
      <c r="E599" s="221"/>
    </row>
    <row r="600" spans="1:5" ht="18.75">
      <c r="A600" s="297" t="s">
        <v>1634</v>
      </c>
      <c r="B600" s="298" t="s">
        <v>1635</v>
      </c>
      <c r="C600" s="219" t="s">
        <v>425</v>
      </c>
      <c r="D600" s="231"/>
      <c r="E600" s="221"/>
    </row>
    <row r="601" spans="1:5" ht="19.5">
      <c r="A601" s="297" t="s">
        <v>1636</v>
      </c>
      <c r="B601" s="299" t="s">
        <v>1637</v>
      </c>
      <c r="C601" s="219" t="s">
        <v>425</v>
      </c>
      <c r="D601" s="231"/>
      <c r="E601" s="221"/>
    </row>
    <row r="602" spans="1:5" ht="19.5" thickBot="1">
      <c r="A602" s="301" t="s">
        <v>1638</v>
      </c>
      <c r="B602" s="302" t="s">
        <v>1639</v>
      </c>
      <c r="C602" s="219" t="s">
        <v>425</v>
      </c>
      <c r="D602" s="231"/>
      <c r="E602" s="221"/>
    </row>
    <row r="603" spans="1:5" ht="18.75">
      <c r="A603" s="295" t="s">
        <v>1640</v>
      </c>
      <c r="B603" s="296" t="s">
        <v>1641</v>
      </c>
      <c r="C603" s="219" t="s">
        <v>425</v>
      </c>
      <c r="D603" s="231"/>
      <c r="E603" s="221"/>
    </row>
    <row r="604" spans="1:5" ht="18.75">
      <c r="A604" s="297" t="s">
        <v>1642</v>
      </c>
      <c r="B604" s="298" t="s">
        <v>1643</v>
      </c>
      <c r="C604" s="219" t="s">
        <v>425</v>
      </c>
      <c r="D604" s="231"/>
      <c r="E604" s="221"/>
    </row>
    <row r="605" spans="1:5" ht="18.75">
      <c r="A605" s="297" t="s">
        <v>1644</v>
      </c>
      <c r="B605" s="298" t="s">
        <v>1645</v>
      </c>
      <c r="C605" s="219" t="s">
        <v>425</v>
      </c>
      <c r="D605" s="231"/>
      <c r="E605" s="221"/>
    </row>
    <row r="606" spans="1:5" ht="18.75">
      <c r="A606" s="297" t="s">
        <v>1646</v>
      </c>
      <c r="B606" s="298" t="s">
        <v>1647</v>
      </c>
      <c r="C606" s="219" t="s">
        <v>425</v>
      </c>
      <c r="D606" s="231"/>
      <c r="E606" s="221"/>
    </row>
    <row r="607" spans="1:5" ht="18.75">
      <c r="A607" s="297" t="s">
        <v>1648</v>
      </c>
      <c r="B607" s="298" t="s">
        <v>1649</v>
      </c>
      <c r="C607" s="219" t="s">
        <v>425</v>
      </c>
      <c r="D607" s="231"/>
      <c r="E607" s="221"/>
    </row>
    <row r="608" spans="1:5" ht="18.75">
      <c r="A608" s="297" t="s">
        <v>1650</v>
      </c>
      <c r="B608" s="298" t="s">
        <v>1651</v>
      </c>
      <c r="C608" s="219" t="s">
        <v>425</v>
      </c>
      <c r="D608" s="231"/>
      <c r="E608" s="221"/>
    </row>
    <row r="609" spans="1:5" ht="18.75">
      <c r="A609" s="297" t="s">
        <v>1652</v>
      </c>
      <c r="B609" s="298" t="s">
        <v>1653</v>
      </c>
      <c r="C609" s="219" t="s">
        <v>425</v>
      </c>
      <c r="D609" s="231"/>
      <c r="E609" s="221"/>
    </row>
    <row r="610" spans="1:5" ht="18.75">
      <c r="A610" s="297" t="s">
        <v>1654</v>
      </c>
      <c r="B610" s="298" t="s">
        <v>1655</v>
      </c>
      <c r="C610" s="219" t="s">
        <v>425</v>
      </c>
      <c r="D610" s="231"/>
      <c r="E610" s="221"/>
    </row>
    <row r="611" spans="1:5" ht="18.75">
      <c r="A611" s="297" t="s">
        <v>1656</v>
      </c>
      <c r="B611" s="298" t="s">
        <v>1657</v>
      </c>
      <c r="C611" s="219" t="s">
        <v>425</v>
      </c>
      <c r="D611" s="231"/>
      <c r="E611" s="221"/>
    </row>
    <row r="612" spans="1:5" ht="18.75">
      <c r="A612" s="297" t="s">
        <v>1658</v>
      </c>
      <c r="B612" s="298" t="s">
        <v>1659</v>
      </c>
      <c r="C612" s="219" t="s">
        <v>425</v>
      </c>
      <c r="D612" s="231"/>
      <c r="E612" s="221"/>
    </row>
    <row r="613" spans="1:5" ht="18.75">
      <c r="A613" s="297" t="s">
        <v>1660</v>
      </c>
      <c r="B613" s="298" t="s">
        <v>1661</v>
      </c>
      <c r="C613" s="219" t="s">
        <v>425</v>
      </c>
      <c r="D613" s="231"/>
      <c r="E613" s="221"/>
    </row>
    <row r="614" spans="1:5" ht="18.75">
      <c r="A614" s="297" t="s">
        <v>1662</v>
      </c>
      <c r="B614" s="298" t="s">
        <v>1663</v>
      </c>
      <c r="C614" s="219" t="s">
        <v>425</v>
      </c>
      <c r="D614" s="231"/>
      <c r="E614" s="221"/>
    </row>
    <row r="615" spans="1:5" ht="18.75">
      <c r="A615" s="297" t="s">
        <v>1664</v>
      </c>
      <c r="B615" s="298" t="s">
        <v>1665</v>
      </c>
      <c r="C615" s="219" t="s">
        <v>425</v>
      </c>
      <c r="D615" s="231"/>
      <c r="E615" s="221"/>
    </row>
    <row r="616" spans="1:5" ht="18.75">
      <c r="A616" s="297" t="s">
        <v>1666</v>
      </c>
      <c r="B616" s="298" t="s">
        <v>1667</v>
      </c>
      <c r="C616" s="219" t="s">
        <v>425</v>
      </c>
      <c r="D616" s="231"/>
      <c r="E616" s="221"/>
    </row>
    <row r="617" spans="1:5" ht="18.75">
      <c r="A617" s="297" t="s">
        <v>1668</v>
      </c>
      <c r="B617" s="298" t="s">
        <v>1669</v>
      </c>
      <c r="C617" s="219" t="s">
        <v>425</v>
      </c>
      <c r="D617" s="231"/>
      <c r="E617" s="221"/>
    </row>
    <row r="618" spans="1:5" ht="18.75">
      <c r="A618" s="297" t="s">
        <v>1670</v>
      </c>
      <c r="B618" s="298" t="s">
        <v>1671</v>
      </c>
      <c r="C618" s="219" t="s">
        <v>425</v>
      </c>
      <c r="D618" s="231"/>
      <c r="E618" s="221"/>
    </row>
    <row r="619" spans="1:5" ht="18.75">
      <c r="A619" s="297" t="s">
        <v>1672</v>
      </c>
      <c r="B619" s="298" t="s">
        <v>1673</v>
      </c>
      <c r="C619" s="219" t="s">
        <v>425</v>
      </c>
      <c r="D619" s="231"/>
      <c r="E619" s="221"/>
    </row>
    <row r="620" spans="1:5" ht="18.75">
      <c r="A620" s="297" t="s">
        <v>1674</v>
      </c>
      <c r="B620" s="298" t="s">
        <v>1675</v>
      </c>
      <c r="C620" s="219" t="s">
        <v>425</v>
      </c>
      <c r="D620" s="231"/>
      <c r="E620" s="221"/>
    </row>
    <row r="621" spans="1:5" ht="18.75">
      <c r="A621" s="297" t="s">
        <v>1676</v>
      </c>
      <c r="B621" s="298" t="s">
        <v>1677</v>
      </c>
      <c r="C621" s="219" t="s">
        <v>425</v>
      </c>
      <c r="D621" s="231"/>
      <c r="E621" s="221"/>
    </row>
    <row r="622" spans="1:5" ht="18.75">
      <c r="A622" s="297" t="s">
        <v>1678</v>
      </c>
      <c r="B622" s="298" t="s">
        <v>1679</v>
      </c>
      <c r="C622" s="219" t="s">
        <v>425</v>
      </c>
      <c r="D622" s="231"/>
      <c r="E622" s="221"/>
    </row>
    <row r="623" spans="1:5" ht="18.75">
      <c r="A623" s="297" t="s">
        <v>1680</v>
      </c>
      <c r="B623" s="298" t="s">
        <v>1681</v>
      </c>
      <c r="C623" s="219" t="s">
        <v>425</v>
      </c>
      <c r="D623" s="231"/>
      <c r="E623" s="221"/>
    </row>
    <row r="624" spans="1:5" ht="18.75">
      <c r="A624" s="297" t="s">
        <v>1682</v>
      </c>
      <c r="B624" s="298" t="s">
        <v>1683</v>
      </c>
      <c r="C624" s="219" t="s">
        <v>425</v>
      </c>
      <c r="D624" s="231"/>
      <c r="E624" s="221"/>
    </row>
    <row r="625" spans="1:5" ht="18.75">
      <c r="A625" s="297" t="s">
        <v>1684</v>
      </c>
      <c r="B625" s="298" t="s">
        <v>1685</v>
      </c>
      <c r="C625" s="219" t="s">
        <v>425</v>
      </c>
      <c r="D625" s="231"/>
      <c r="E625" s="221"/>
    </row>
    <row r="626" spans="1:5" ht="18.75">
      <c r="A626" s="297" t="s">
        <v>1686</v>
      </c>
      <c r="B626" s="298" t="s">
        <v>1687</v>
      </c>
      <c r="C626" s="219" t="s">
        <v>425</v>
      </c>
      <c r="D626" s="231"/>
      <c r="E626" s="221"/>
    </row>
    <row r="627" spans="1:5" ht="20.25" thickBot="1">
      <c r="A627" s="301" t="s">
        <v>1688</v>
      </c>
      <c r="B627" s="308" t="s">
        <v>1689</v>
      </c>
      <c r="C627" s="219" t="s">
        <v>425</v>
      </c>
      <c r="D627" s="231"/>
      <c r="E627" s="221"/>
    </row>
    <row r="628" spans="1:5" ht="18.75">
      <c r="A628" s="295" t="s">
        <v>1690</v>
      </c>
      <c r="B628" s="296" t="s">
        <v>1691</v>
      </c>
      <c r="C628" s="219" t="s">
        <v>425</v>
      </c>
      <c r="D628" s="231"/>
      <c r="E628" s="221"/>
    </row>
    <row r="629" spans="1:5" ht="18.75">
      <c r="A629" s="297" t="s">
        <v>1692</v>
      </c>
      <c r="B629" s="298" t="s">
        <v>1693</v>
      </c>
      <c r="C629" s="219" t="s">
        <v>425</v>
      </c>
      <c r="D629" s="231"/>
      <c r="E629" s="221"/>
    </row>
    <row r="630" spans="1:5" ht="18.75">
      <c r="A630" s="297" t="s">
        <v>1694</v>
      </c>
      <c r="B630" s="298" t="s">
        <v>1695</v>
      </c>
      <c r="C630" s="219" t="s">
        <v>425</v>
      </c>
      <c r="D630" s="231"/>
      <c r="E630" s="221"/>
    </row>
    <row r="631" spans="1:5" ht="18.75">
      <c r="A631" s="297" t="s">
        <v>676</v>
      </c>
      <c r="B631" s="298" t="s">
        <v>677</v>
      </c>
      <c r="C631" s="219" t="s">
        <v>425</v>
      </c>
      <c r="D631" s="231"/>
      <c r="E631" s="221"/>
    </row>
    <row r="632" spans="1:5" ht="18.75">
      <c r="A632" s="297" t="s">
        <v>678</v>
      </c>
      <c r="B632" s="298" t="s">
        <v>679</v>
      </c>
      <c r="C632" s="219" t="s">
        <v>425</v>
      </c>
      <c r="D632" s="231"/>
      <c r="E632" s="221"/>
    </row>
    <row r="633" spans="1:5" ht="18.75">
      <c r="A633" s="297" t="s">
        <v>680</v>
      </c>
      <c r="B633" s="298" t="s">
        <v>681</v>
      </c>
      <c r="C633" s="219" t="s">
        <v>425</v>
      </c>
      <c r="D633" s="231"/>
      <c r="E633" s="221"/>
    </row>
    <row r="634" spans="1:5" ht="18.75">
      <c r="A634" s="297" t="s">
        <v>682</v>
      </c>
      <c r="B634" s="298" t="s">
        <v>683</v>
      </c>
      <c r="C634" s="219" t="s">
        <v>425</v>
      </c>
      <c r="D634" s="231"/>
      <c r="E634" s="221"/>
    </row>
    <row r="635" spans="1:5" ht="18.75">
      <c r="A635" s="297" t="s">
        <v>684</v>
      </c>
      <c r="B635" s="298" t="s">
        <v>685</v>
      </c>
      <c r="C635" s="219" t="s">
        <v>425</v>
      </c>
      <c r="D635" s="231"/>
      <c r="E635" s="221"/>
    </row>
    <row r="636" spans="1:5" ht="18.75">
      <c r="A636" s="297" t="s">
        <v>686</v>
      </c>
      <c r="B636" s="298" t="s">
        <v>687</v>
      </c>
      <c r="C636" s="219" t="s">
        <v>425</v>
      </c>
      <c r="D636" s="231"/>
      <c r="E636" s="221"/>
    </row>
    <row r="637" spans="1:5" ht="18.75">
      <c r="A637" s="297" t="s">
        <v>688</v>
      </c>
      <c r="B637" s="298" t="s">
        <v>689</v>
      </c>
      <c r="C637" s="219" t="s">
        <v>425</v>
      </c>
      <c r="D637" s="231"/>
      <c r="E637" s="221"/>
    </row>
    <row r="638" spans="1:5" ht="18.75">
      <c r="A638" s="297" t="s">
        <v>690</v>
      </c>
      <c r="B638" s="298" t="s">
        <v>691</v>
      </c>
      <c r="C638" s="219" t="s">
        <v>425</v>
      </c>
      <c r="D638" s="231"/>
      <c r="E638" s="221"/>
    </row>
    <row r="639" spans="1:5" ht="18.75">
      <c r="A639" s="297" t="s">
        <v>692</v>
      </c>
      <c r="B639" s="298" t="s">
        <v>693</v>
      </c>
      <c r="C639" s="219" t="s">
        <v>425</v>
      </c>
      <c r="D639" s="231"/>
      <c r="E639" s="221"/>
    </row>
    <row r="640" spans="1:5" ht="18.75">
      <c r="A640" s="297" t="s">
        <v>694</v>
      </c>
      <c r="B640" s="298" t="s">
        <v>695</v>
      </c>
      <c r="C640" s="219" t="s">
        <v>425</v>
      </c>
      <c r="D640" s="231"/>
      <c r="E640" s="221"/>
    </row>
    <row r="641" spans="1:5" ht="18.75">
      <c r="A641" s="297" t="s">
        <v>696</v>
      </c>
      <c r="B641" s="298" t="s">
        <v>697</v>
      </c>
      <c r="C641" s="219" t="s">
        <v>425</v>
      </c>
      <c r="D641" s="231"/>
      <c r="E641" s="221"/>
    </row>
    <row r="642" spans="1:5" ht="18.75">
      <c r="A642" s="297" t="s">
        <v>698</v>
      </c>
      <c r="B642" s="298" t="s">
        <v>699</v>
      </c>
      <c r="C642" s="219" t="s">
        <v>425</v>
      </c>
      <c r="D642" s="231"/>
      <c r="E642" s="221"/>
    </row>
    <row r="643" spans="1:5" ht="18.75">
      <c r="A643" s="297" t="s">
        <v>700</v>
      </c>
      <c r="B643" s="298" t="s">
        <v>701</v>
      </c>
      <c r="C643" s="219" t="s">
        <v>425</v>
      </c>
      <c r="D643" s="231"/>
      <c r="E643" s="221"/>
    </row>
    <row r="644" spans="1:5" ht="18.75">
      <c r="A644" s="297" t="s">
        <v>702</v>
      </c>
      <c r="B644" s="298" t="s">
        <v>703</v>
      </c>
      <c r="C644" s="219" t="s">
        <v>425</v>
      </c>
      <c r="D644" s="231"/>
      <c r="E644" s="221"/>
    </row>
    <row r="645" spans="1:5" ht="18.75">
      <c r="A645" s="297" t="s">
        <v>704</v>
      </c>
      <c r="B645" s="298" t="s">
        <v>705</v>
      </c>
      <c r="C645" s="219" t="s">
        <v>425</v>
      </c>
      <c r="D645" s="231"/>
      <c r="E645" s="221"/>
    </row>
    <row r="646" spans="1:5" ht="18.75">
      <c r="A646" s="297" t="s">
        <v>706</v>
      </c>
      <c r="B646" s="298" t="s">
        <v>707</v>
      </c>
      <c r="C646" s="219" t="s">
        <v>425</v>
      </c>
      <c r="D646" s="231"/>
      <c r="E646" s="221"/>
    </row>
    <row r="647" spans="1:5" ht="18.75">
      <c r="A647" s="297" t="s">
        <v>708</v>
      </c>
      <c r="B647" s="298" t="s">
        <v>709</v>
      </c>
      <c r="C647" s="219" t="s">
        <v>425</v>
      </c>
      <c r="D647" s="231"/>
      <c r="E647" s="221"/>
    </row>
    <row r="648" spans="1:5" ht="18.75">
      <c r="A648" s="297" t="s">
        <v>710</v>
      </c>
      <c r="B648" s="298" t="s">
        <v>711</v>
      </c>
      <c r="C648" s="219" t="s">
        <v>425</v>
      </c>
      <c r="D648" s="231"/>
      <c r="E648" s="221"/>
    </row>
    <row r="649" spans="1:5" ht="19.5" thickBot="1">
      <c r="A649" s="301" t="s">
        <v>712</v>
      </c>
      <c r="B649" s="302" t="s">
        <v>713</v>
      </c>
      <c r="C649" s="219" t="s">
        <v>425</v>
      </c>
      <c r="D649" s="231"/>
      <c r="E649" s="221"/>
    </row>
    <row r="650" spans="1:5" ht="18.75">
      <c r="A650" s="295" t="s">
        <v>714</v>
      </c>
      <c r="B650" s="296" t="s">
        <v>715</v>
      </c>
      <c r="C650" s="219" t="s">
        <v>425</v>
      </c>
      <c r="D650" s="231"/>
      <c r="E650" s="221"/>
    </row>
    <row r="651" spans="1:5" ht="18.75">
      <c r="A651" s="297" t="s">
        <v>716</v>
      </c>
      <c r="B651" s="298" t="s">
        <v>717</v>
      </c>
      <c r="C651" s="219" t="s">
        <v>425</v>
      </c>
      <c r="D651" s="231"/>
      <c r="E651" s="221"/>
    </row>
    <row r="652" spans="1:5" ht="18.75">
      <c r="A652" s="297" t="s">
        <v>718</v>
      </c>
      <c r="B652" s="298" t="s">
        <v>719</v>
      </c>
      <c r="C652" s="219" t="s">
        <v>425</v>
      </c>
      <c r="D652" s="231"/>
      <c r="E652" s="221"/>
    </row>
    <row r="653" spans="1:5" ht="18.75">
      <c r="A653" s="297" t="s">
        <v>720</v>
      </c>
      <c r="B653" s="298" t="s">
        <v>721</v>
      </c>
      <c r="C653" s="219" t="s">
        <v>425</v>
      </c>
      <c r="D653" s="231"/>
      <c r="E653" s="221"/>
    </row>
    <row r="654" spans="1:5" ht="18.75">
      <c r="A654" s="297" t="s">
        <v>722</v>
      </c>
      <c r="B654" s="298" t="s">
        <v>723</v>
      </c>
      <c r="C654" s="219" t="s">
        <v>425</v>
      </c>
      <c r="D654" s="231"/>
      <c r="E654" s="221"/>
    </row>
    <row r="655" spans="1:5" ht="18.75">
      <c r="A655" s="297" t="s">
        <v>724</v>
      </c>
      <c r="B655" s="298" t="s">
        <v>725</v>
      </c>
      <c r="C655" s="219" t="s">
        <v>425</v>
      </c>
      <c r="D655" s="231"/>
      <c r="E655" s="221"/>
    </row>
    <row r="656" spans="1:5" ht="18.75">
      <c r="A656" s="297" t="s">
        <v>726</v>
      </c>
      <c r="B656" s="298" t="s">
        <v>727</v>
      </c>
      <c r="C656" s="219" t="s">
        <v>425</v>
      </c>
      <c r="D656" s="231"/>
      <c r="E656" s="221"/>
    </row>
    <row r="657" spans="1:5" ht="18.75">
      <c r="A657" s="297" t="s">
        <v>728</v>
      </c>
      <c r="B657" s="298" t="s">
        <v>729</v>
      </c>
      <c r="C657" s="219" t="s">
        <v>425</v>
      </c>
      <c r="D657" s="231"/>
      <c r="E657" s="221"/>
    </row>
    <row r="658" spans="1:5" ht="18.75">
      <c r="A658" s="297" t="s">
        <v>730</v>
      </c>
      <c r="B658" s="298" t="s">
        <v>731</v>
      </c>
      <c r="C658" s="219" t="s">
        <v>425</v>
      </c>
      <c r="D658" s="231"/>
      <c r="E658" s="221"/>
    </row>
    <row r="659" spans="1:5" ht="19.5">
      <c r="A659" s="297" t="s">
        <v>732</v>
      </c>
      <c r="B659" s="299" t="s">
        <v>733</v>
      </c>
      <c r="C659" s="219" t="s">
        <v>425</v>
      </c>
      <c r="D659" s="231"/>
      <c r="E659" s="221"/>
    </row>
    <row r="660" spans="1:5" ht="19.5" thickBot="1">
      <c r="A660" s="301" t="s">
        <v>734</v>
      </c>
      <c r="B660" s="302" t="s">
        <v>735</v>
      </c>
      <c r="C660" s="219" t="s">
        <v>425</v>
      </c>
      <c r="D660" s="231"/>
      <c r="E660" s="221"/>
    </row>
    <row r="661" spans="1:5" ht="18.75">
      <c r="A661" s="295" t="s">
        <v>736</v>
      </c>
      <c r="B661" s="296" t="s">
        <v>737</v>
      </c>
      <c r="C661" s="219" t="s">
        <v>425</v>
      </c>
      <c r="D661" s="231"/>
      <c r="E661" s="221"/>
    </row>
    <row r="662" spans="1:5" ht="18.75">
      <c r="A662" s="297" t="s">
        <v>738</v>
      </c>
      <c r="B662" s="298" t="s">
        <v>739</v>
      </c>
      <c r="C662" s="219" t="s">
        <v>425</v>
      </c>
      <c r="D662" s="231"/>
      <c r="E662" s="221"/>
    </row>
    <row r="663" spans="1:5" ht="18.75">
      <c r="A663" s="297" t="s">
        <v>740</v>
      </c>
      <c r="B663" s="298" t="s">
        <v>741</v>
      </c>
      <c r="C663" s="219" t="s">
        <v>425</v>
      </c>
      <c r="D663" s="231"/>
      <c r="E663" s="221"/>
    </row>
    <row r="664" spans="1:5" ht="18.75">
      <c r="A664" s="297" t="s">
        <v>742</v>
      </c>
      <c r="B664" s="298" t="s">
        <v>743</v>
      </c>
      <c r="C664" s="219" t="s">
        <v>425</v>
      </c>
      <c r="D664" s="231"/>
      <c r="E664" s="221"/>
    </row>
    <row r="665" spans="1:5" ht="20.25" thickBot="1">
      <c r="A665" s="301" t="s">
        <v>744</v>
      </c>
      <c r="B665" s="308" t="s">
        <v>745</v>
      </c>
      <c r="C665" s="219" t="s">
        <v>425</v>
      </c>
      <c r="D665" s="231"/>
      <c r="E665" s="221"/>
    </row>
    <row r="666" spans="1:5" ht="18.75">
      <c r="A666" s="295" t="s">
        <v>746</v>
      </c>
      <c r="B666" s="296" t="s">
        <v>747</v>
      </c>
      <c r="C666" s="219" t="s">
        <v>425</v>
      </c>
      <c r="D666" s="231"/>
      <c r="E666" s="221"/>
    </row>
    <row r="667" spans="1:5" ht="18.75">
      <c r="A667" s="297" t="s">
        <v>748</v>
      </c>
      <c r="B667" s="298" t="s">
        <v>749</v>
      </c>
      <c r="C667" s="219" t="s">
        <v>425</v>
      </c>
      <c r="D667" s="231"/>
      <c r="E667" s="221"/>
    </row>
    <row r="668" spans="1:5" ht="18.75">
      <c r="A668" s="297" t="s">
        <v>750</v>
      </c>
      <c r="B668" s="298" t="s">
        <v>751</v>
      </c>
      <c r="C668" s="219" t="s">
        <v>425</v>
      </c>
      <c r="D668" s="231"/>
      <c r="E668" s="221"/>
    </row>
    <row r="669" spans="1:5" ht="18.75">
      <c r="A669" s="297" t="s">
        <v>752</v>
      </c>
      <c r="B669" s="298" t="s">
        <v>753</v>
      </c>
      <c r="C669" s="219" t="s">
        <v>425</v>
      </c>
      <c r="D669" s="231"/>
      <c r="E669" s="221"/>
    </row>
    <row r="670" spans="1:5" ht="18.75">
      <c r="A670" s="297" t="s">
        <v>754</v>
      </c>
      <c r="B670" s="298" t="s">
        <v>755</v>
      </c>
      <c r="C670" s="219" t="s">
        <v>425</v>
      </c>
      <c r="D670" s="231"/>
      <c r="E670" s="221"/>
    </row>
    <row r="671" spans="1:5" ht="18.75">
      <c r="A671" s="297" t="s">
        <v>756</v>
      </c>
      <c r="B671" s="298" t="s">
        <v>757</v>
      </c>
      <c r="C671" s="219" t="s">
        <v>425</v>
      </c>
      <c r="D671" s="231"/>
      <c r="E671" s="221"/>
    </row>
    <row r="672" spans="1:5" ht="18.75">
      <c r="A672" s="297" t="s">
        <v>758</v>
      </c>
      <c r="B672" s="298" t="s">
        <v>759</v>
      </c>
      <c r="C672" s="219" t="s">
        <v>425</v>
      </c>
      <c r="D672" s="231"/>
      <c r="E672" s="221"/>
    </row>
    <row r="673" spans="1:5" ht="18.75">
      <c r="A673" s="297" t="s">
        <v>760</v>
      </c>
      <c r="B673" s="298" t="s">
        <v>761</v>
      </c>
      <c r="C673" s="219" t="s">
        <v>425</v>
      </c>
      <c r="D673" s="231"/>
      <c r="E673" s="221"/>
    </row>
    <row r="674" spans="1:5" ht="18.75">
      <c r="A674" s="297" t="s">
        <v>762</v>
      </c>
      <c r="B674" s="298" t="s">
        <v>763</v>
      </c>
      <c r="C674" s="219" t="s">
        <v>425</v>
      </c>
      <c r="D674" s="231"/>
      <c r="E674" s="221"/>
    </row>
    <row r="675" spans="1:5" ht="18.75">
      <c r="A675" s="297" t="s">
        <v>764</v>
      </c>
      <c r="B675" s="298" t="s">
        <v>765</v>
      </c>
      <c r="C675" s="219" t="s">
        <v>425</v>
      </c>
      <c r="D675" s="231"/>
      <c r="E675" s="221"/>
    </row>
    <row r="676" spans="1:5" ht="20.25" thickBot="1">
      <c r="A676" s="301" t="s">
        <v>766</v>
      </c>
      <c r="B676" s="308" t="s">
        <v>767</v>
      </c>
      <c r="C676" s="219" t="s">
        <v>425</v>
      </c>
      <c r="D676" s="231"/>
      <c r="E676" s="221"/>
    </row>
    <row r="677" spans="1:5" ht="18.75">
      <c r="A677" s="295" t="s">
        <v>768</v>
      </c>
      <c r="B677" s="296" t="s">
        <v>769</v>
      </c>
      <c r="C677" s="219" t="s">
        <v>425</v>
      </c>
      <c r="D677" s="231"/>
      <c r="E677" s="221"/>
    </row>
    <row r="678" spans="1:5" ht="18.75">
      <c r="A678" s="297" t="s">
        <v>770</v>
      </c>
      <c r="B678" s="298" t="s">
        <v>771</v>
      </c>
      <c r="C678" s="219" t="s">
        <v>425</v>
      </c>
      <c r="D678" s="231"/>
      <c r="E678" s="221"/>
    </row>
    <row r="679" spans="1:5" ht="18.75">
      <c r="A679" s="297" t="s">
        <v>772</v>
      </c>
      <c r="B679" s="298" t="s">
        <v>773</v>
      </c>
      <c r="C679" s="219" t="s">
        <v>425</v>
      </c>
      <c r="D679" s="231"/>
      <c r="E679" s="221"/>
    </row>
    <row r="680" spans="1:5" ht="18.75">
      <c r="A680" s="297" t="s">
        <v>774</v>
      </c>
      <c r="B680" s="298" t="s">
        <v>775</v>
      </c>
      <c r="C680" s="219" t="s">
        <v>425</v>
      </c>
      <c r="D680" s="231"/>
      <c r="E680" s="221"/>
    </row>
    <row r="681" spans="1:5" ht="18.75">
      <c r="A681" s="297" t="s">
        <v>776</v>
      </c>
      <c r="B681" s="298" t="s">
        <v>777</v>
      </c>
      <c r="C681" s="219" t="s">
        <v>425</v>
      </c>
      <c r="D681" s="231"/>
      <c r="E681" s="221"/>
    </row>
    <row r="682" spans="1:5" ht="18.75">
      <c r="A682" s="297" t="s">
        <v>778</v>
      </c>
      <c r="B682" s="298" t="s">
        <v>779</v>
      </c>
      <c r="C682" s="219" t="s">
        <v>425</v>
      </c>
      <c r="D682" s="231"/>
      <c r="E682" s="221"/>
    </row>
    <row r="683" spans="1:5" ht="18.75">
      <c r="A683" s="297" t="s">
        <v>780</v>
      </c>
      <c r="B683" s="298" t="s">
        <v>781</v>
      </c>
      <c r="C683" s="219" t="s">
        <v>425</v>
      </c>
      <c r="D683" s="231"/>
      <c r="E683" s="221"/>
    </row>
    <row r="684" spans="1:5" ht="18.75">
      <c r="A684" s="297" t="s">
        <v>782</v>
      </c>
      <c r="B684" s="298" t="s">
        <v>783</v>
      </c>
      <c r="C684" s="219" t="s">
        <v>425</v>
      </c>
      <c r="D684" s="231"/>
      <c r="E684" s="221"/>
    </row>
    <row r="685" spans="1:5" ht="18.75">
      <c r="A685" s="297" t="s">
        <v>784</v>
      </c>
      <c r="B685" s="298" t="s">
        <v>785</v>
      </c>
      <c r="C685" s="219" t="s">
        <v>425</v>
      </c>
      <c r="D685" s="231"/>
      <c r="E685" s="221"/>
    </row>
    <row r="686" spans="1:5" ht="20.25" thickBot="1">
      <c r="A686" s="301" t="s">
        <v>786</v>
      </c>
      <c r="B686" s="308" t="s">
        <v>787</v>
      </c>
      <c r="C686" s="219" t="s">
        <v>425</v>
      </c>
      <c r="D686" s="231"/>
      <c r="E686" s="221"/>
    </row>
    <row r="687" spans="1:5" ht="18.75">
      <c r="A687" s="295" t="s">
        <v>788</v>
      </c>
      <c r="B687" s="296" t="s">
        <v>789</v>
      </c>
      <c r="C687" s="219" t="s">
        <v>425</v>
      </c>
      <c r="D687" s="231"/>
      <c r="E687" s="221"/>
    </row>
    <row r="688" spans="1:5" ht="18.75">
      <c r="A688" s="297" t="s">
        <v>790</v>
      </c>
      <c r="B688" s="298" t="s">
        <v>791</v>
      </c>
      <c r="C688" s="219" t="s">
        <v>425</v>
      </c>
      <c r="D688" s="231"/>
      <c r="E688" s="221"/>
    </row>
    <row r="689" spans="1:5" ht="18.75">
      <c r="A689" s="297" t="s">
        <v>792</v>
      </c>
      <c r="B689" s="298" t="s">
        <v>793</v>
      </c>
      <c r="C689" s="219" t="s">
        <v>425</v>
      </c>
      <c r="D689" s="231"/>
      <c r="E689" s="221"/>
    </row>
    <row r="690" spans="1:5" ht="18.75">
      <c r="A690" s="297" t="s">
        <v>794</v>
      </c>
      <c r="B690" s="298" t="s">
        <v>795</v>
      </c>
      <c r="C690" s="219" t="s">
        <v>425</v>
      </c>
      <c r="D690" s="231"/>
      <c r="E690" s="221"/>
    </row>
    <row r="691" spans="1:5" ht="20.25" thickBot="1">
      <c r="A691" s="301" t="s">
        <v>796</v>
      </c>
      <c r="B691" s="308" t="s">
        <v>797</v>
      </c>
      <c r="C691" s="219" t="s">
        <v>425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1737</v>
      </c>
      <c r="B693" s="310" t="s">
        <v>1736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2015-10-19T06:56:23Z</cp:lastPrinted>
  <dcterms:created xsi:type="dcterms:W3CDTF">1997-12-10T11:54:07Z</dcterms:created>
  <dcterms:modified xsi:type="dcterms:W3CDTF">2015-10-19T06:58:04Z</dcterms:modified>
</cp:coreProperties>
</file>