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drawings/drawing3.xml" ContentType="application/vnd.openxmlformats-officedocument.drawing+xml"/>
  <Override PartName="/xl/ctrlProps/ctrlProp4.xml" ContentType="application/vnd.ms-excel.controlproperties+xml"/>
  <Override PartName="/xl/drawings/drawing4.xml" ContentType="application/vnd.openxmlformats-officedocument.drawing+xml"/>
  <Override PartName="/xl/ctrlProps/ctrlProp5.xml" ContentType="application/vnd.ms-excel.controlproperties+xml"/>
  <Override PartName="/xl/drawings/drawing5.xml" ContentType="application/vnd.openxmlformats-officedocument.drawing+xml"/>
  <Override PartName="/xl/ctrlProps/ctrlProp6.xml" ContentType="application/vnd.ms-excel.controlproperties+xml"/>
  <Override PartName="/xl/drawings/drawing6.xml" ContentType="application/vnd.openxmlformats-officedocument.drawing+xml"/>
  <Override PartName="/xl/ctrlProps/ctrlProp7.xml" ContentType="application/vnd.ms-excel.controlproperties+xml"/>
  <Override PartName="/xl/drawings/drawing7.xml" ContentType="application/vnd.openxmlformats-officedocument.drawing+xml"/>
  <Override PartName="/xl/ctrlProps/ctrlProp8.xml" ContentType="application/vnd.ms-excel.controlproperties+xml"/>
  <Override PartName="/xl/drawings/drawing8.xml" ContentType="application/vnd.openxmlformats-officedocument.drawing+xml"/>
  <Override PartName="/xl/ctrlProps/ctrlProp9.xml" ContentType="application/vnd.ms-excel.controlproperties+xml"/>
  <Override PartName="/xl/drawings/drawing9.xml" ContentType="application/vnd.openxmlformats-officedocument.drawing+xml"/>
  <Override PartName="/xl/ctrlProps/ctrlProp10.xml" ContentType="application/vnd.ms-excel.controlproperties+xml"/>
  <Override PartName="/xl/drawings/drawing10.xml" ContentType="application/vnd.openxmlformats-officedocument.drawing+xml"/>
  <Override PartName="/xl/ctrlProps/ctrlProp11.xml" ContentType="application/vnd.ms-excel.controlproperties+xml"/>
  <Override PartName="/xl/drawings/drawing11.xml" ContentType="application/vnd.openxmlformats-officedocument.drawing+xml"/>
  <Override PartName="/xl/ctrlProps/ctrlProp12.xml" ContentType="application/vnd.ms-excel.controlproperties+xml"/>
  <Override PartName="/xl/drawings/drawing12.xml" ContentType="application/vnd.openxmlformats-officedocument.drawing+xml"/>
  <Override PartName="/xl/ctrlProps/ctrlProp13.xml" ContentType="application/vnd.ms-excel.controlproperties+xml"/>
  <Override PartName="/xl/drawings/drawing13.xml" ContentType="application/vnd.openxmlformats-officedocument.drawing+xml"/>
  <Override PartName="/xl/ctrlProps/ctrlProp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F284" lockStructure="1"/>
  <bookViews>
    <workbookView xWindow="15" yWindow="195" windowWidth="15270" windowHeight="8355" activeTab="13"/>
  </bookViews>
  <sheets>
    <sheet name="P_Total" sheetId="18" r:id="rId1"/>
    <sheet name="B" sheetId="19" state="hidden" r:id="rId2"/>
    <sheet name="P (1)" sheetId="20" r:id="rId3"/>
    <sheet name="P (2)" sheetId="30" r:id="rId4"/>
    <sheet name="P (3)" sheetId="31" r:id="rId5"/>
    <sheet name="P (4)" sheetId="32" r:id="rId6"/>
    <sheet name="P (5)" sheetId="33" r:id="rId7"/>
    <sheet name="P (6)" sheetId="34" r:id="rId8"/>
    <sheet name="P (7)" sheetId="35" r:id="rId9"/>
    <sheet name="P (8)" sheetId="36" r:id="rId10"/>
    <sheet name="P (9)" sheetId="37" r:id="rId11"/>
    <sheet name="E" sheetId="21" state="hidden" r:id="rId12"/>
    <sheet name="Progr" sheetId="27" r:id="rId13"/>
    <sheet name="PomoshtenSheet" sheetId="29" r:id="rId14"/>
    <sheet name="Inf" sheetId="5" state="hidden" r:id="rId15"/>
    <sheet name="P" sheetId="28" state="hidden" r:id="rId16"/>
  </sheets>
  <definedNames>
    <definedName name="_xlnm._FilterDatabase" localSheetId="15" hidden="1">P!$A$1:$A$82</definedName>
    <definedName name="_xlnm._FilterDatabase" localSheetId="2" hidden="1">'P (1)'!$A$1:$A$82</definedName>
    <definedName name="_xlnm._FilterDatabase" localSheetId="3" hidden="1">'P (2)'!$A$1:$A$82</definedName>
    <definedName name="_xlnm._FilterDatabase" localSheetId="4" hidden="1">'P (3)'!$A$1:$A$82</definedName>
    <definedName name="_xlnm._FilterDatabase" localSheetId="5" hidden="1">'P (4)'!$A$1:$A$82</definedName>
    <definedName name="_xlnm._FilterDatabase" localSheetId="6" hidden="1">'P (5)'!$A$1:$A$82</definedName>
    <definedName name="_xlnm._FilterDatabase" localSheetId="7" hidden="1">'P (6)'!$A$1:$A$82</definedName>
    <definedName name="_xlnm._FilterDatabase" localSheetId="8" hidden="1">'P (7)'!$A$1:$A$82</definedName>
    <definedName name="_xlnm._FilterDatabase" localSheetId="9" hidden="1">'P (8)'!$A$1:$A$82</definedName>
    <definedName name="_xlnm._FilterDatabase" localSheetId="10" hidden="1">'P (9)'!$A$1:$A$82</definedName>
    <definedName name="_xlnm._FilterDatabase" localSheetId="0" hidden="1">P_Total!$A$1:$A$82</definedName>
    <definedName name="_xlnm._FilterDatabase" localSheetId="13" hidden="1">PomoshtenSheet!$A$1:$A$64</definedName>
    <definedName name="_xlnm._FilterDatabase" localSheetId="12" hidden="1">Progr!$A$1:$A$47</definedName>
    <definedName name="_xlnm.Print_Area" localSheetId="15">P!$B$1:$J$82</definedName>
    <definedName name="_xlnm.Print_Area" localSheetId="2">'P (1)'!$B$1:$J$82</definedName>
    <definedName name="_xlnm.Print_Area" localSheetId="3">'P (2)'!$B$1:$J$82</definedName>
    <definedName name="_xlnm.Print_Area" localSheetId="4">'P (3)'!$B$1:$J$82</definedName>
    <definedName name="_xlnm.Print_Area" localSheetId="5">'P (4)'!$B$1:$J$82</definedName>
    <definedName name="_xlnm.Print_Area" localSheetId="6">'P (5)'!$B$1:$J$82</definedName>
    <definedName name="_xlnm.Print_Area" localSheetId="7">'P (6)'!$B$1:$J$82</definedName>
    <definedName name="_xlnm.Print_Area" localSheetId="8">'P (7)'!$B$1:$J$82</definedName>
    <definedName name="_xlnm.Print_Area" localSheetId="9">'P (8)'!$B$1:$J$82</definedName>
    <definedName name="_xlnm.Print_Area" localSheetId="10">'P (9)'!$B$1:$J$82</definedName>
    <definedName name="_xlnm.Print_Area" localSheetId="0">P_Total!$B$1:$J$82</definedName>
    <definedName name="_xlnm.Print_Area" localSheetId="13">PomoshtenSheet!$B$1:$J$64</definedName>
    <definedName name="_xlnm.Print_Area" localSheetId="12">Progr!$B$1:$J$47</definedName>
    <definedName name="_xlnm.Print_Titles" localSheetId="15">P!$B:$D,P!$7:$12</definedName>
    <definedName name="_xlnm.Print_Titles" localSheetId="2">'P (1)'!$B:$D,'P (1)'!$7:$12</definedName>
    <definedName name="_xlnm.Print_Titles" localSheetId="3">'P (2)'!$B:$D,'P (2)'!$7:$12</definedName>
    <definedName name="_xlnm.Print_Titles" localSheetId="4">'P (3)'!$B:$D,'P (3)'!$7:$12</definedName>
    <definedName name="_xlnm.Print_Titles" localSheetId="5">'P (4)'!$B:$D,'P (4)'!$7:$12</definedName>
    <definedName name="_xlnm.Print_Titles" localSheetId="6">'P (5)'!$B:$D,'P (5)'!$7:$12</definedName>
    <definedName name="_xlnm.Print_Titles" localSheetId="7">'P (6)'!$B:$D,'P (6)'!$7:$12</definedName>
    <definedName name="_xlnm.Print_Titles" localSheetId="8">'P (7)'!$B:$D,'P (7)'!$7:$12</definedName>
    <definedName name="_xlnm.Print_Titles" localSheetId="9">'P (8)'!$B:$D,'P (8)'!$7:$12</definedName>
    <definedName name="_xlnm.Print_Titles" localSheetId="10">'P (9)'!$B:$D,'P (9)'!$7:$12</definedName>
    <definedName name="_xlnm.Print_Titles" localSheetId="0">P_Total!$B:$D,P_Total!$7:$12</definedName>
    <definedName name="_xlnm.Print_Titles" localSheetId="13">PomoshtenSheet!$B:$D,PomoshtenSheet!$6:$13</definedName>
    <definedName name="_xlnm.Print_Titles" localSheetId="12">Progr!$B:$C,Progr!$6:$13</definedName>
  </definedNames>
  <calcPr calcId="145621"/>
</workbook>
</file>

<file path=xl/calcChain.xml><?xml version="1.0" encoding="utf-8"?>
<calcChain xmlns="http://schemas.openxmlformats.org/spreadsheetml/2006/main">
  <c r="F18" i="37" l="1"/>
  <c r="G24" i="20"/>
  <c r="E18" i="34"/>
  <c r="A81" i="37"/>
  <c r="A80" i="37"/>
  <c r="A79" i="37"/>
  <c r="A78" i="37"/>
  <c r="A77" i="37"/>
  <c r="A76" i="37"/>
  <c r="J75" i="37"/>
  <c r="I75" i="37"/>
  <c r="H75" i="37"/>
  <c r="G75" i="37"/>
  <c r="F75" i="37"/>
  <c r="E75" i="37"/>
  <c r="A74" i="37"/>
  <c r="A73" i="37"/>
  <c r="J72" i="37"/>
  <c r="I72" i="37"/>
  <c r="H72" i="37"/>
  <c r="G72" i="37"/>
  <c r="F72" i="37"/>
  <c r="E72" i="37"/>
  <c r="J71" i="37"/>
  <c r="I71" i="37"/>
  <c r="H71" i="37"/>
  <c r="G71" i="37"/>
  <c r="F71" i="37"/>
  <c r="E71" i="37"/>
  <c r="J70" i="37"/>
  <c r="I70" i="37"/>
  <c r="H70" i="37"/>
  <c r="G70" i="37"/>
  <c r="F70" i="37"/>
  <c r="E70" i="37"/>
  <c r="A67" i="37"/>
  <c r="A66" i="37"/>
  <c r="A65" i="37"/>
  <c r="A64" i="37"/>
  <c r="J63" i="37"/>
  <c r="I63" i="37"/>
  <c r="H63" i="37"/>
  <c r="G63" i="37"/>
  <c r="F63" i="37"/>
  <c r="E63" i="37"/>
  <c r="A62" i="37"/>
  <c r="A61" i="37"/>
  <c r="A60" i="37"/>
  <c r="A59" i="37"/>
  <c r="A58" i="37"/>
  <c r="J57" i="37"/>
  <c r="I57" i="37"/>
  <c r="H57" i="37"/>
  <c r="G57" i="37"/>
  <c r="F57" i="37"/>
  <c r="E57" i="37"/>
  <c r="A57" i="37"/>
  <c r="A56" i="37"/>
  <c r="A55" i="37"/>
  <c r="J54" i="37"/>
  <c r="I54" i="37"/>
  <c r="H54" i="37"/>
  <c r="G54" i="37"/>
  <c r="F54" i="37"/>
  <c r="E54" i="37"/>
  <c r="A53" i="37"/>
  <c r="A52" i="37"/>
  <c r="A51" i="37"/>
  <c r="A50" i="37"/>
  <c r="A49" i="37"/>
  <c r="A48" i="37"/>
  <c r="A47" i="37"/>
  <c r="A46" i="37"/>
  <c r="A45" i="37"/>
  <c r="A44" i="37"/>
  <c r="J43" i="37"/>
  <c r="I43" i="37"/>
  <c r="I37" i="37"/>
  <c r="I36" i="37"/>
  <c r="H43" i="37"/>
  <c r="G43" i="37"/>
  <c r="G37" i="37"/>
  <c r="F43" i="37"/>
  <c r="E43" i="37"/>
  <c r="A42" i="37"/>
  <c r="A41" i="37"/>
  <c r="A40" i="37"/>
  <c r="A39" i="37"/>
  <c r="A38" i="37"/>
  <c r="J37" i="37"/>
  <c r="J36" i="37"/>
  <c r="H37" i="37"/>
  <c r="H36" i="37"/>
  <c r="F37" i="37"/>
  <c r="E37" i="37"/>
  <c r="F36" i="37"/>
  <c r="A35" i="37"/>
  <c r="A34" i="37"/>
  <c r="A33" i="37"/>
  <c r="A32" i="37"/>
  <c r="A31" i="37"/>
  <c r="J30" i="37"/>
  <c r="I30" i="37"/>
  <c r="H30" i="37"/>
  <c r="G30" i="37"/>
  <c r="F30" i="37"/>
  <c r="E30" i="37"/>
  <c r="A29" i="37"/>
  <c r="A28" i="37"/>
  <c r="A27" i="37"/>
  <c r="J26" i="37"/>
  <c r="I26" i="37"/>
  <c r="H26" i="37"/>
  <c r="G26" i="37"/>
  <c r="F26" i="37"/>
  <c r="E26" i="37"/>
  <c r="A25" i="37"/>
  <c r="A24" i="37"/>
  <c r="J23" i="37"/>
  <c r="I23" i="37"/>
  <c r="H23" i="37"/>
  <c r="G23" i="37"/>
  <c r="F23" i="37"/>
  <c r="E23" i="37"/>
  <c r="A22" i="37"/>
  <c r="A21" i="37"/>
  <c r="A20" i="37"/>
  <c r="A19" i="37"/>
  <c r="J18" i="37"/>
  <c r="I18" i="37"/>
  <c r="H18" i="37"/>
  <c r="G18" i="37"/>
  <c r="E18" i="37"/>
  <c r="E12" i="37"/>
  <c r="D12" i="37"/>
  <c r="C12" i="37"/>
  <c r="J11" i="37"/>
  <c r="I11" i="37"/>
  <c r="H11" i="37"/>
  <c r="G11" i="37"/>
  <c r="F11" i="37"/>
  <c r="E11" i="37"/>
  <c r="D11" i="37"/>
  <c r="C11" i="37"/>
  <c r="E10" i="37"/>
  <c r="D10" i="37"/>
  <c r="C10" i="37"/>
  <c r="J9" i="37"/>
  <c r="I9" i="37"/>
  <c r="H9" i="37"/>
  <c r="G9" i="37"/>
  <c r="F9" i="37"/>
  <c r="E9" i="37"/>
  <c r="D9" i="37"/>
  <c r="C9" i="37"/>
  <c r="J8" i="37"/>
  <c r="I8" i="37"/>
  <c r="H8" i="37"/>
  <c r="G8" i="37"/>
  <c r="F8" i="37"/>
  <c r="E8" i="37"/>
  <c r="D8" i="37"/>
  <c r="C8" i="37"/>
  <c r="A81" i="36"/>
  <c r="A80" i="36"/>
  <c r="A79" i="36"/>
  <c r="A78" i="36"/>
  <c r="A77" i="36"/>
  <c r="A76" i="36"/>
  <c r="J75" i="36"/>
  <c r="I75" i="36"/>
  <c r="I71" i="36" s="1"/>
  <c r="H75" i="36"/>
  <c r="H71" i="36"/>
  <c r="G75" i="36"/>
  <c r="F75" i="36"/>
  <c r="F71" i="36" s="1"/>
  <c r="E75" i="36"/>
  <c r="A74" i="36"/>
  <c r="A73" i="36"/>
  <c r="J72" i="36"/>
  <c r="I72" i="36"/>
  <c r="I70" i="36" s="1"/>
  <c r="H72" i="36"/>
  <c r="H70" i="36" s="1"/>
  <c r="G72" i="36"/>
  <c r="G70" i="36" s="1"/>
  <c r="F72" i="36"/>
  <c r="F70" i="36" s="1"/>
  <c r="E72" i="36"/>
  <c r="J71" i="36"/>
  <c r="G71" i="36"/>
  <c r="J70" i="36"/>
  <c r="A67" i="36"/>
  <c r="A66" i="36"/>
  <c r="A65" i="36"/>
  <c r="A64" i="36"/>
  <c r="J63" i="36"/>
  <c r="I63" i="36"/>
  <c r="H63" i="36"/>
  <c r="G63" i="36"/>
  <c r="F63" i="36"/>
  <c r="E63" i="36"/>
  <c r="A62" i="36"/>
  <c r="A61" i="36"/>
  <c r="A60" i="36"/>
  <c r="A59" i="36"/>
  <c r="A58" i="36"/>
  <c r="J57" i="36"/>
  <c r="I57" i="36"/>
  <c r="H57" i="36"/>
  <c r="G57" i="36"/>
  <c r="F57" i="36"/>
  <c r="E57" i="36"/>
  <c r="A56" i="36"/>
  <c r="A55" i="36"/>
  <c r="J54" i="36"/>
  <c r="I54" i="36"/>
  <c r="H54" i="36"/>
  <c r="G54" i="36"/>
  <c r="F54" i="36"/>
  <c r="E54" i="36"/>
  <c r="A53" i="36"/>
  <c r="A52" i="36"/>
  <c r="A51" i="36"/>
  <c r="A50" i="36"/>
  <c r="A49" i="36"/>
  <c r="A48" i="36"/>
  <c r="A47" i="36"/>
  <c r="A46" i="36"/>
  <c r="A45" i="36"/>
  <c r="A44" i="36"/>
  <c r="J43" i="36"/>
  <c r="J37" i="36"/>
  <c r="J36" i="36"/>
  <c r="I43" i="36"/>
  <c r="I37" i="36"/>
  <c r="H43" i="36"/>
  <c r="G43" i="36"/>
  <c r="F43" i="36"/>
  <c r="E43" i="36"/>
  <c r="A42" i="36"/>
  <c r="A41" i="36"/>
  <c r="A40" i="36"/>
  <c r="A39" i="36"/>
  <c r="A38" i="36"/>
  <c r="H37" i="36"/>
  <c r="H36" i="36"/>
  <c r="G37" i="36"/>
  <c r="F37" i="36"/>
  <c r="F36" i="36"/>
  <c r="E37" i="36"/>
  <c r="A35" i="36"/>
  <c r="A34" i="36"/>
  <c r="A33" i="36"/>
  <c r="A32" i="36"/>
  <c r="A31" i="36"/>
  <c r="J30" i="36"/>
  <c r="I30" i="36"/>
  <c r="H30" i="36"/>
  <c r="G30" i="36"/>
  <c r="F30" i="36"/>
  <c r="E30" i="36"/>
  <c r="A29" i="36"/>
  <c r="A28" i="36"/>
  <c r="A27" i="36"/>
  <c r="J26" i="36"/>
  <c r="J23" i="36"/>
  <c r="I26" i="36"/>
  <c r="I23" i="36"/>
  <c r="H26" i="36"/>
  <c r="H23" i="36"/>
  <c r="G26" i="36"/>
  <c r="F26" i="36"/>
  <c r="F23" i="36"/>
  <c r="E26" i="36"/>
  <c r="A25" i="36"/>
  <c r="A24" i="36"/>
  <c r="G23" i="36"/>
  <c r="A22" i="36"/>
  <c r="A21" i="36"/>
  <c r="A20" i="36"/>
  <c r="A19" i="36"/>
  <c r="J18" i="36"/>
  <c r="I18" i="36"/>
  <c r="H18" i="36"/>
  <c r="G18" i="36"/>
  <c r="G17" i="36"/>
  <c r="F18" i="36"/>
  <c r="E18" i="36"/>
  <c r="E12" i="36"/>
  <c r="D12" i="36"/>
  <c r="C12" i="36"/>
  <c r="J11" i="36"/>
  <c r="I11" i="36"/>
  <c r="H11" i="36"/>
  <c r="G11" i="36"/>
  <c r="F11" i="36"/>
  <c r="E11" i="36"/>
  <c r="D11" i="36"/>
  <c r="C11" i="36"/>
  <c r="E10" i="36"/>
  <c r="D10" i="36"/>
  <c r="C10" i="36"/>
  <c r="J9" i="36"/>
  <c r="I9" i="36"/>
  <c r="H9" i="36"/>
  <c r="G9" i="36"/>
  <c r="F9" i="36"/>
  <c r="E9" i="36"/>
  <c r="D9" i="36"/>
  <c r="C9" i="36"/>
  <c r="J8" i="36"/>
  <c r="I8" i="36"/>
  <c r="H8" i="36"/>
  <c r="G8" i="36"/>
  <c r="F8" i="36"/>
  <c r="E8" i="36"/>
  <c r="D8" i="36"/>
  <c r="C8" i="36"/>
  <c r="A81" i="35"/>
  <c r="A80" i="35"/>
  <c r="A79" i="35"/>
  <c r="A78" i="35"/>
  <c r="A77" i="35"/>
  <c r="A76" i="35"/>
  <c r="J75" i="35"/>
  <c r="J71" i="35"/>
  <c r="I75" i="35"/>
  <c r="H75" i="35"/>
  <c r="H71" i="35" s="1"/>
  <c r="G75" i="35"/>
  <c r="G71" i="35" s="1"/>
  <c r="F75" i="35"/>
  <c r="F71" i="35"/>
  <c r="E75" i="35"/>
  <c r="A74" i="35"/>
  <c r="A73" i="35"/>
  <c r="J72" i="35"/>
  <c r="J70" i="35" s="1"/>
  <c r="I72" i="35"/>
  <c r="I70" i="35" s="1"/>
  <c r="H72" i="35"/>
  <c r="H70" i="35" s="1"/>
  <c r="G72" i="35"/>
  <c r="G70" i="35" s="1"/>
  <c r="F72" i="35"/>
  <c r="F70" i="35" s="1"/>
  <c r="E72" i="35"/>
  <c r="E70" i="35" s="1"/>
  <c r="I71" i="35"/>
  <c r="A67" i="35"/>
  <c r="A66" i="35"/>
  <c r="A65" i="35"/>
  <c r="A64" i="35"/>
  <c r="J63" i="35"/>
  <c r="I63" i="35"/>
  <c r="H63" i="35"/>
  <c r="G63" i="35"/>
  <c r="F63" i="35"/>
  <c r="E63" i="35"/>
  <c r="A63" i="35"/>
  <c r="A62" i="35"/>
  <c r="A61" i="35"/>
  <c r="A60" i="35"/>
  <c r="A59" i="35"/>
  <c r="A58" i="35"/>
  <c r="J57" i="35"/>
  <c r="I57" i="35"/>
  <c r="H57" i="35"/>
  <c r="G57" i="35"/>
  <c r="F57" i="35"/>
  <c r="E57" i="35"/>
  <c r="A56" i="35"/>
  <c r="A55" i="35"/>
  <c r="J54" i="35"/>
  <c r="I54" i="35"/>
  <c r="H54" i="35"/>
  <c r="G54" i="35"/>
  <c r="F54" i="35"/>
  <c r="E54" i="35"/>
  <c r="A53" i="35"/>
  <c r="A52" i="35"/>
  <c r="A51" i="35"/>
  <c r="A50" i="35"/>
  <c r="A49" i="35"/>
  <c r="A48" i="35"/>
  <c r="A47" i="35"/>
  <c r="A46" i="35"/>
  <c r="A45" i="35"/>
  <c r="A44" i="35"/>
  <c r="J43" i="35"/>
  <c r="I43" i="35"/>
  <c r="H43" i="35"/>
  <c r="H37" i="35"/>
  <c r="H36" i="35"/>
  <c r="G43" i="35"/>
  <c r="F43" i="35"/>
  <c r="F37" i="35"/>
  <c r="F36" i="35"/>
  <c r="E43" i="35"/>
  <c r="E37" i="35"/>
  <c r="A42" i="35"/>
  <c r="A41" i="35"/>
  <c r="A40" i="35"/>
  <c r="A39" i="35"/>
  <c r="A38" i="35"/>
  <c r="J37" i="35"/>
  <c r="J36" i="35"/>
  <c r="I37" i="35"/>
  <c r="I36" i="35"/>
  <c r="G37" i="35"/>
  <c r="G36" i="35"/>
  <c r="A35" i="35"/>
  <c r="A34" i="35"/>
  <c r="A33" i="35"/>
  <c r="A32" i="35"/>
  <c r="A31" i="35"/>
  <c r="J30" i="35"/>
  <c r="I30" i="35"/>
  <c r="H30" i="35"/>
  <c r="G30" i="35"/>
  <c r="F30" i="35"/>
  <c r="E30" i="35"/>
  <c r="A30" i="35" s="1"/>
  <c r="A29" i="35"/>
  <c r="A28" i="35"/>
  <c r="A27" i="35"/>
  <c r="J26" i="35"/>
  <c r="J23" i="35"/>
  <c r="I26" i="35"/>
  <c r="H26" i="35"/>
  <c r="H23" i="35"/>
  <c r="G26" i="35"/>
  <c r="G23" i="35"/>
  <c r="F26" i="35"/>
  <c r="F23" i="35"/>
  <c r="E26" i="35"/>
  <c r="A25" i="35"/>
  <c r="A24" i="35"/>
  <c r="I23" i="35"/>
  <c r="E23" i="35"/>
  <c r="A22" i="35"/>
  <c r="A21" i="35"/>
  <c r="A20" i="35"/>
  <c r="A19" i="35"/>
  <c r="J18" i="35"/>
  <c r="I18" i="35"/>
  <c r="H18" i="35"/>
  <c r="G18" i="35"/>
  <c r="F18" i="35"/>
  <c r="E18" i="35"/>
  <c r="E12" i="35"/>
  <c r="D12" i="35"/>
  <c r="C12" i="35"/>
  <c r="J11" i="35"/>
  <c r="I11" i="35"/>
  <c r="H11" i="35"/>
  <c r="G11" i="35"/>
  <c r="F11" i="35"/>
  <c r="E11" i="35"/>
  <c r="D11" i="35"/>
  <c r="C11" i="35"/>
  <c r="E10" i="35"/>
  <c r="D10" i="35"/>
  <c r="C10" i="35"/>
  <c r="J9" i="35"/>
  <c r="I9" i="35"/>
  <c r="H9" i="35"/>
  <c r="G9" i="35"/>
  <c r="F9" i="35"/>
  <c r="E9" i="35"/>
  <c r="D9" i="35"/>
  <c r="C9" i="35"/>
  <c r="J8" i="35"/>
  <c r="I8" i="35"/>
  <c r="H8" i="35"/>
  <c r="G8" i="35"/>
  <c r="F8" i="35"/>
  <c r="E8" i="35"/>
  <c r="D8" i="35"/>
  <c r="C8" i="35"/>
  <c r="A81" i="34"/>
  <c r="A80" i="34"/>
  <c r="A79" i="34"/>
  <c r="A78" i="34"/>
  <c r="A77" i="34"/>
  <c r="A76" i="34"/>
  <c r="J75" i="34"/>
  <c r="I75" i="34"/>
  <c r="I71" i="34" s="1"/>
  <c r="H75" i="34"/>
  <c r="H71" i="34" s="1"/>
  <c r="G75" i="34"/>
  <c r="G71" i="34" s="1"/>
  <c r="F75" i="34"/>
  <c r="E75" i="34"/>
  <c r="E71" i="34"/>
  <c r="A74" i="34"/>
  <c r="A73" i="34"/>
  <c r="J72" i="34"/>
  <c r="J70" i="34"/>
  <c r="I72" i="34"/>
  <c r="I70" i="34"/>
  <c r="H72" i="34"/>
  <c r="G72" i="34"/>
  <c r="G70" i="34" s="1"/>
  <c r="F72" i="34"/>
  <c r="F70" i="34" s="1"/>
  <c r="E72" i="34"/>
  <c r="J71" i="34"/>
  <c r="F71" i="34"/>
  <c r="H70" i="34"/>
  <c r="E70" i="34"/>
  <c r="A67" i="34"/>
  <c r="A66" i="34"/>
  <c r="A65" i="34"/>
  <c r="A64" i="34"/>
  <c r="J63" i="34"/>
  <c r="I63" i="34"/>
  <c r="H63" i="34"/>
  <c r="G63" i="34"/>
  <c r="F63" i="34"/>
  <c r="E63" i="34"/>
  <c r="A62" i="34"/>
  <c r="A61" i="34"/>
  <c r="A60" i="34"/>
  <c r="A59" i="34"/>
  <c r="A58" i="34"/>
  <c r="J57" i="34"/>
  <c r="I57" i="34"/>
  <c r="H57" i="34"/>
  <c r="G57" i="34"/>
  <c r="F57" i="34"/>
  <c r="E57" i="34"/>
  <c r="A56" i="34"/>
  <c r="A55" i="34"/>
  <c r="J54" i="34"/>
  <c r="I54" i="34"/>
  <c r="H54" i="34"/>
  <c r="G54" i="34"/>
  <c r="F54" i="34"/>
  <c r="E54" i="34"/>
  <c r="A53" i="34"/>
  <c r="A52" i="34"/>
  <c r="A51" i="34"/>
  <c r="A50" i="34"/>
  <c r="A49" i="34"/>
  <c r="A48" i="34"/>
  <c r="A47" i="34"/>
  <c r="A46" i="34"/>
  <c r="A45" i="34"/>
  <c r="A44" i="34"/>
  <c r="J43" i="34"/>
  <c r="J37" i="34"/>
  <c r="J36" i="34"/>
  <c r="I43" i="34"/>
  <c r="I37" i="34"/>
  <c r="I36" i="34"/>
  <c r="H43" i="34"/>
  <c r="H37" i="34"/>
  <c r="H36" i="34"/>
  <c r="G43" i="34"/>
  <c r="G37" i="34"/>
  <c r="G36" i="34"/>
  <c r="F43" i="34"/>
  <c r="E43" i="34"/>
  <c r="A42" i="34"/>
  <c r="A41" i="34"/>
  <c r="A40" i="34"/>
  <c r="A39" i="34"/>
  <c r="A38" i="34"/>
  <c r="F37" i="34"/>
  <c r="F36" i="34"/>
  <c r="A35" i="34"/>
  <c r="A34" i="34"/>
  <c r="A33" i="34"/>
  <c r="A32" i="34"/>
  <c r="A31" i="34"/>
  <c r="J30" i="34"/>
  <c r="I30" i="34"/>
  <c r="H30" i="34"/>
  <c r="G30" i="34"/>
  <c r="F30" i="34"/>
  <c r="E30" i="34"/>
  <c r="A29" i="34"/>
  <c r="A28" i="34"/>
  <c r="A27" i="34"/>
  <c r="J26" i="34"/>
  <c r="I26" i="34"/>
  <c r="H26" i="34"/>
  <c r="G26" i="34"/>
  <c r="F26" i="34"/>
  <c r="E26" i="34"/>
  <c r="A25" i="34"/>
  <c r="A24" i="34"/>
  <c r="J23" i="34"/>
  <c r="I23" i="34"/>
  <c r="H23" i="34"/>
  <c r="G23" i="34"/>
  <c r="F23" i="34"/>
  <c r="E23" i="34"/>
  <c r="A22" i="34"/>
  <c r="A21" i="34"/>
  <c r="A20" i="34"/>
  <c r="A19" i="34"/>
  <c r="J18" i="34"/>
  <c r="J17" i="34"/>
  <c r="I18" i="34"/>
  <c r="H18" i="34"/>
  <c r="H17" i="34" s="1"/>
  <c r="H16" i="34" s="1"/>
  <c r="H14" i="34" s="1"/>
  <c r="G18" i="34"/>
  <c r="F18" i="34"/>
  <c r="E12" i="34"/>
  <c r="D12" i="34"/>
  <c r="C12" i="34"/>
  <c r="J11" i="34"/>
  <c r="I11" i="34"/>
  <c r="H11" i="34"/>
  <c r="G11" i="34"/>
  <c r="F11" i="34"/>
  <c r="E11" i="34"/>
  <c r="D11" i="34"/>
  <c r="C11" i="34"/>
  <c r="E10" i="34"/>
  <c r="D10" i="34"/>
  <c r="C10" i="34"/>
  <c r="J9" i="34"/>
  <c r="I9" i="34"/>
  <c r="H9" i="34"/>
  <c r="G9" i="34"/>
  <c r="F9" i="34"/>
  <c r="E9" i="34"/>
  <c r="D9" i="34"/>
  <c r="C9" i="34"/>
  <c r="J8" i="34"/>
  <c r="I8" i="34"/>
  <c r="H8" i="34"/>
  <c r="G8" i="34"/>
  <c r="F8" i="34"/>
  <c r="E8" i="34"/>
  <c r="D8" i="34"/>
  <c r="C8" i="34"/>
  <c r="A81" i="33"/>
  <c r="A80" i="33"/>
  <c r="A79" i="33"/>
  <c r="A78" i="33"/>
  <c r="A77" i="33"/>
  <c r="A76" i="33"/>
  <c r="J75" i="33"/>
  <c r="J71" i="33" s="1"/>
  <c r="I75" i="33"/>
  <c r="I71" i="33" s="1"/>
  <c r="H75" i="33"/>
  <c r="H71" i="33"/>
  <c r="G75" i="33"/>
  <c r="F75" i="33"/>
  <c r="F71" i="33" s="1"/>
  <c r="E75" i="33"/>
  <c r="A74" i="33"/>
  <c r="A73" i="33"/>
  <c r="J72" i="33"/>
  <c r="I72" i="33"/>
  <c r="I70" i="33" s="1"/>
  <c r="H72" i="33"/>
  <c r="H70" i="33" s="1"/>
  <c r="G72" i="33"/>
  <c r="G70" i="33" s="1"/>
  <c r="F72" i="33"/>
  <c r="F70" i="33" s="1"/>
  <c r="E72" i="33"/>
  <c r="G71" i="33"/>
  <c r="J70" i="33"/>
  <c r="A67" i="33"/>
  <c r="A66" i="33"/>
  <c r="A65" i="33"/>
  <c r="A64" i="33"/>
  <c r="J63" i="33"/>
  <c r="I63" i="33"/>
  <c r="H63" i="33"/>
  <c r="G63" i="33"/>
  <c r="F63" i="33"/>
  <c r="E63" i="33"/>
  <c r="A63" i="33"/>
  <c r="A62" i="33"/>
  <c r="A61" i="33"/>
  <c r="A60" i="33"/>
  <c r="A59" i="33"/>
  <c r="A58" i="33"/>
  <c r="J57" i="33"/>
  <c r="I57" i="33"/>
  <c r="H57" i="33"/>
  <c r="G57" i="33"/>
  <c r="F57" i="33"/>
  <c r="E57" i="33"/>
  <c r="A56" i="33"/>
  <c r="A55" i="33"/>
  <c r="J54" i="33"/>
  <c r="I54" i="33"/>
  <c r="H54" i="33"/>
  <c r="G54" i="33"/>
  <c r="F54" i="33"/>
  <c r="E54" i="33"/>
  <c r="A53" i="33"/>
  <c r="A52" i="33"/>
  <c r="A51" i="33"/>
  <c r="A50" i="33"/>
  <c r="A49" i="33"/>
  <c r="A48" i="33"/>
  <c r="A47" i="33"/>
  <c r="A46" i="33"/>
  <c r="A45" i="33"/>
  <c r="A44" i="33"/>
  <c r="J43" i="33"/>
  <c r="I43" i="33"/>
  <c r="H43" i="33"/>
  <c r="H37" i="33"/>
  <c r="H36" i="33"/>
  <c r="G43" i="33"/>
  <c r="F43" i="33"/>
  <c r="E43" i="33"/>
  <c r="A43" i="33"/>
  <c r="A42" i="33"/>
  <c r="A41" i="33"/>
  <c r="A40" i="33"/>
  <c r="A39" i="33"/>
  <c r="A38" i="33"/>
  <c r="J37" i="33"/>
  <c r="J36" i="33"/>
  <c r="I37" i="33"/>
  <c r="G37" i="33"/>
  <c r="F37" i="33"/>
  <c r="F36" i="33"/>
  <c r="E37" i="33"/>
  <c r="A37" i="33" s="1"/>
  <c r="I36" i="33"/>
  <c r="G36" i="33"/>
  <c r="A35" i="33"/>
  <c r="A34" i="33"/>
  <c r="A33" i="33"/>
  <c r="A32" i="33"/>
  <c r="A31" i="33"/>
  <c r="J30" i="33"/>
  <c r="I30" i="33"/>
  <c r="H30" i="33"/>
  <c r="G30" i="33"/>
  <c r="F30" i="33"/>
  <c r="E30" i="33"/>
  <c r="A29" i="33"/>
  <c r="A28" i="33"/>
  <c r="A27" i="33"/>
  <c r="J26" i="33"/>
  <c r="J23" i="33"/>
  <c r="I26" i="33"/>
  <c r="H26" i="33"/>
  <c r="H23" i="33"/>
  <c r="G26" i="33"/>
  <c r="G23" i="33"/>
  <c r="F26" i="33"/>
  <c r="F23" i="33"/>
  <c r="E26" i="33"/>
  <c r="A25" i="33"/>
  <c r="A24" i="33"/>
  <c r="I23" i="33"/>
  <c r="E23" i="33"/>
  <c r="A22" i="33"/>
  <c r="A21" i="33"/>
  <c r="A20" i="33"/>
  <c r="A19" i="33"/>
  <c r="J18" i="33"/>
  <c r="I18" i="33"/>
  <c r="H18" i="33"/>
  <c r="G18" i="33"/>
  <c r="F18" i="33"/>
  <c r="E18" i="33"/>
  <c r="E17" i="33"/>
  <c r="E12" i="33"/>
  <c r="D12" i="33"/>
  <c r="C12" i="33"/>
  <c r="J11" i="33"/>
  <c r="I11" i="33"/>
  <c r="H11" i="33"/>
  <c r="G11" i="33"/>
  <c r="F11" i="33"/>
  <c r="E11" i="33"/>
  <c r="D11" i="33"/>
  <c r="C11" i="33"/>
  <c r="E10" i="33"/>
  <c r="D10" i="33"/>
  <c r="C10" i="33"/>
  <c r="J9" i="33"/>
  <c r="I9" i="33"/>
  <c r="H9" i="33"/>
  <c r="G9" i="33"/>
  <c r="F9" i="33"/>
  <c r="E9" i="33"/>
  <c r="D9" i="33"/>
  <c r="C9" i="33"/>
  <c r="J8" i="33"/>
  <c r="I8" i="33"/>
  <c r="H8" i="33"/>
  <c r="G8" i="33"/>
  <c r="F8" i="33"/>
  <c r="E8" i="33"/>
  <c r="D8" i="33"/>
  <c r="C8" i="33"/>
  <c r="A81" i="32"/>
  <c r="A80" i="32"/>
  <c r="A79" i="32"/>
  <c r="A78" i="32"/>
  <c r="A77" i="32"/>
  <c r="A76" i="32"/>
  <c r="J75" i="32"/>
  <c r="I75" i="32"/>
  <c r="H75" i="32"/>
  <c r="G75" i="32"/>
  <c r="F75" i="32"/>
  <c r="A75" i="32"/>
  <c r="E75" i="32"/>
  <c r="A74" i="32"/>
  <c r="A73" i="32"/>
  <c r="J72" i="32"/>
  <c r="I72" i="32"/>
  <c r="H72" i="32"/>
  <c r="G72" i="32"/>
  <c r="F72" i="32"/>
  <c r="E72" i="32"/>
  <c r="A72" i="32" s="1"/>
  <c r="J71" i="32"/>
  <c r="I71" i="32"/>
  <c r="H71" i="32"/>
  <c r="G71" i="32"/>
  <c r="F71" i="32"/>
  <c r="A71" i="32"/>
  <c r="E71" i="32"/>
  <c r="J70" i="32"/>
  <c r="I70" i="32"/>
  <c r="H70" i="32"/>
  <c r="G70" i="32"/>
  <c r="F70" i="32"/>
  <c r="A67" i="32"/>
  <c r="A66" i="32"/>
  <c r="A65" i="32"/>
  <c r="A64" i="32"/>
  <c r="J63" i="32"/>
  <c r="I63" i="32"/>
  <c r="H63" i="32"/>
  <c r="G63" i="32"/>
  <c r="F63" i="32"/>
  <c r="E63" i="32"/>
  <c r="A63" i="32" s="1"/>
  <c r="A62" i="32"/>
  <c r="A61" i="32"/>
  <c r="A60" i="32"/>
  <c r="A59" i="32"/>
  <c r="A58" i="32"/>
  <c r="J57" i="32"/>
  <c r="I57" i="32"/>
  <c r="H57" i="32"/>
  <c r="G57" i="32"/>
  <c r="F57" i="32"/>
  <c r="E57" i="32"/>
  <c r="A57" i="32"/>
  <c r="A56" i="32"/>
  <c r="A55" i="32"/>
  <c r="J54" i="32"/>
  <c r="I54" i="32"/>
  <c r="H54" i="32"/>
  <c r="G54" i="32"/>
  <c r="F54" i="32"/>
  <c r="E54" i="32"/>
  <c r="A54" i="32" s="1"/>
  <c r="A53" i="32"/>
  <c r="A52" i="32"/>
  <c r="A51" i="32"/>
  <c r="A50" i="32"/>
  <c r="A49" i="32"/>
  <c r="A48" i="32"/>
  <c r="A47" i="32"/>
  <c r="A46" i="32"/>
  <c r="A45" i="32"/>
  <c r="A44" i="32"/>
  <c r="J43" i="32"/>
  <c r="I43" i="32"/>
  <c r="I37" i="32"/>
  <c r="I36" i="32"/>
  <c r="H43" i="32"/>
  <c r="G43" i="32"/>
  <c r="G37" i="32"/>
  <c r="G36" i="32"/>
  <c r="F43" i="32"/>
  <c r="E43" i="32"/>
  <c r="A42" i="32"/>
  <c r="A41" i="32"/>
  <c r="A40" i="32"/>
  <c r="A39" i="32"/>
  <c r="A38" i="32"/>
  <c r="J37" i="32"/>
  <c r="J36" i="32"/>
  <c r="H37" i="32"/>
  <c r="H36" i="32"/>
  <c r="F37" i="32"/>
  <c r="F36" i="32"/>
  <c r="A35" i="32"/>
  <c r="A34" i="32"/>
  <c r="A33" i="32"/>
  <c r="A32" i="32"/>
  <c r="A31" i="32"/>
  <c r="J30" i="32"/>
  <c r="I30" i="32"/>
  <c r="H30" i="32"/>
  <c r="G30" i="32"/>
  <c r="F30" i="32"/>
  <c r="E30" i="32"/>
  <c r="A29" i="32"/>
  <c r="A28" i="32"/>
  <c r="A27" i="32"/>
  <c r="J26" i="32"/>
  <c r="J23" i="32"/>
  <c r="I26" i="32"/>
  <c r="H26" i="32"/>
  <c r="H23" i="32"/>
  <c r="G26" i="32"/>
  <c r="G23" i="32"/>
  <c r="F26" i="32"/>
  <c r="F23" i="32"/>
  <c r="E26" i="32"/>
  <c r="A25" i="32"/>
  <c r="A24" i="32"/>
  <c r="I23" i="32"/>
  <c r="E23" i="32"/>
  <c r="A22" i="32"/>
  <c r="A21" i="32"/>
  <c r="A20" i="32"/>
  <c r="A19" i="32"/>
  <c r="J18" i="32"/>
  <c r="I18" i="32"/>
  <c r="H18" i="32"/>
  <c r="H17" i="32"/>
  <c r="G18" i="32"/>
  <c r="F18" i="32"/>
  <c r="E18" i="32"/>
  <c r="E12" i="32"/>
  <c r="D12" i="32"/>
  <c r="C12" i="32"/>
  <c r="J11" i="32"/>
  <c r="I11" i="32"/>
  <c r="H11" i="32"/>
  <c r="G11" i="32"/>
  <c r="F11" i="32"/>
  <c r="E11" i="32"/>
  <c r="D11" i="32"/>
  <c r="C11" i="32"/>
  <c r="E10" i="32"/>
  <c r="D10" i="32"/>
  <c r="C10" i="32"/>
  <c r="J9" i="32"/>
  <c r="I9" i="32"/>
  <c r="H9" i="32"/>
  <c r="G9" i="32"/>
  <c r="F9" i="32"/>
  <c r="E9" i="32"/>
  <c r="D9" i="32"/>
  <c r="C9" i="32"/>
  <c r="J8" i="32"/>
  <c r="I8" i="32"/>
  <c r="H8" i="32"/>
  <c r="G8" i="32"/>
  <c r="F8" i="32"/>
  <c r="E8" i="32"/>
  <c r="D8" i="32"/>
  <c r="C8" i="32"/>
  <c r="A81" i="31"/>
  <c r="A80" i="31"/>
  <c r="A79" i="31"/>
  <c r="A78" i="31"/>
  <c r="A77" i="31"/>
  <c r="A76" i="31"/>
  <c r="J75" i="31"/>
  <c r="J71" i="31" s="1"/>
  <c r="I75" i="31"/>
  <c r="I71" i="31" s="1"/>
  <c r="H75" i="31"/>
  <c r="G75" i="31"/>
  <c r="G71" i="31"/>
  <c r="F75" i="31"/>
  <c r="E75" i="31"/>
  <c r="A74" i="31"/>
  <c r="A73" i="31"/>
  <c r="J72" i="31"/>
  <c r="I72" i="31"/>
  <c r="I70" i="31" s="1"/>
  <c r="H72" i="31"/>
  <c r="H70" i="31" s="1"/>
  <c r="G72" i="31"/>
  <c r="G70" i="31" s="1"/>
  <c r="F72" i="31"/>
  <c r="F70" i="31" s="1"/>
  <c r="E72" i="31"/>
  <c r="E70" i="31" s="1"/>
  <c r="H71" i="31"/>
  <c r="F71" i="31"/>
  <c r="J70" i="31"/>
  <c r="A67" i="31"/>
  <c r="A66" i="31"/>
  <c r="A65" i="31"/>
  <c r="A64" i="31"/>
  <c r="J63" i="31"/>
  <c r="I63" i="31"/>
  <c r="H63" i="31"/>
  <c r="G63" i="31"/>
  <c r="F63" i="31"/>
  <c r="E63" i="31"/>
  <c r="A63" i="31" s="1"/>
  <c r="A62" i="31"/>
  <c r="A61" i="31"/>
  <c r="A60" i="31"/>
  <c r="A59" i="31"/>
  <c r="A58" i="31"/>
  <c r="J57" i="31"/>
  <c r="I57" i="31"/>
  <c r="H57" i="31"/>
  <c r="G57" i="31"/>
  <c r="F57" i="31"/>
  <c r="E57" i="31"/>
  <c r="A56" i="31"/>
  <c r="A55" i="31"/>
  <c r="J54" i="31"/>
  <c r="I54" i="31"/>
  <c r="H54" i="31"/>
  <c r="G54" i="31"/>
  <c r="F54" i="31"/>
  <c r="E54" i="31"/>
  <c r="A53" i="31"/>
  <c r="A52" i="31"/>
  <c r="A51" i="31"/>
  <c r="A50" i="31"/>
  <c r="A49" i="31"/>
  <c r="A48" i="31"/>
  <c r="A47" i="31"/>
  <c r="A46" i="31"/>
  <c r="A45" i="31"/>
  <c r="A44" i="31"/>
  <c r="J43" i="31"/>
  <c r="I43" i="31"/>
  <c r="H43" i="31"/>
  <c r="H37" i="31"/>
  <c r="H36" i="31"/>
  <c r="G43" i="31"/>
  <c r="G37" i="31"/>
  <c r="G36" i="31"/>
  <c r="F43" i="31"/>
  <c r="F37" i="31"/>
  <c r="E43" i="31"/>
  <c r="A42" i="31"/>
  <c r="A41" i="31"/>
  <c r="A40" i="31"/>
  <c r="A39" i="31"/>
  <c r="A38" i="31"/>
  <c r="J37" i="31"/>
  <c r="J36" i="31"/>
  <c r="I37" i="31"/>
  <c r="I36" i="31"/>
  <c r="E37" i="31"/>
  <c r="A35" i="31"/>
  <c r="A34" i="31"/>
  <c r="A33" i="31"/>
  <c r="A32" i="31"/>
  <c r="A31" i="31"/>
  <c r="J30" i="31"/>
  <c r="I30" i="31"/>
  <c r="H30" i="31"/>
  <c r="G30" i="31"/>
  <c r="F30" i="31"/>
  <c r="E30" i="31"/>
  <c r="A29" i="31"/>
  <c r="A28" i="31"/>
  <c r="A27" i="31"/>
  <c r="J26" i="31"/>
  <c r="J23" i="31"/>
  <c r="I26" i="31"/>
  <c r="I23" i="31"/>
  <c r="H26" i="31"/>
  <c r="H23" i="31"/>
  <c r="G26" i="31"/>
  <c r="F26" i="31"/>
  <c r="F23" i="31"/>
  <c r="E26" i="31"/>
  <c r="E23" i="31"/>
  <c r="A25" i="31"/>
  <c r="A24" i="31"/>
  <c r="G23" i="31"/>
  <c r="A22" i="31"/>
  <c r="A21" i="31"/>
  <c r="A20" i="31"/>
  <c r="A19" i="31"/>
  <c r="J18" i="31"/>
  <c r="J17" i="31" s="1"/>
  <c r="I18" i="31"/>
  <c r="I17" i="31" s="1"/>
  <c r="H18" i="31"/>
  <c r="G18" i="31"/>
  <c r="G17" i="31"/>
  <c r="F18" i="31"/>
  <c r="E18" i="31"/>
  <c r="E12" i="31"/>
  <c r="D12" i="31"/>
  <c r="C12" i="31"/>
  <c r="J11" i="31"/>
  <c r="I11" i="31"/>
  <c r="H11" i="31"/>
  <c r="G11" i="31"/>
  <c r="F11" i="31"/>
  <c r="E11" i="31"/>
  <c r="D11" i="31"/>
  <c r="C11" i="31"/>
  <c r="E10" i="31"/>
  <c r="D10" i="31"/>
  <c r="C10" i="31"/>
  <c r="J9" i="31"/>
  <c r="I9" i="31"/>
  <c r="H9" i="31"/>
  <c r="G9" i="31"/>
  <c r="F9" i="31"/>
  <c r="E9" i="31"/>
  <c r="D9" i="31"/>
  <c r="C9" i="31"/>
  <c r="J8" i="31"/>
  <c r="I8" i="31"/>
  <c r="H8" i="31"/>
  <c r="G8" i="31"/>
  <c r="F8" i="31"/>
  <c r="E8" i="31"/>
  <c r="D8" i="31"/>
  <c r="C8" i="31"/>
  <c r="A81" i="30"/>
  <c r="A80" i="30"/>
  <c r="A79" i="30"/>
  <c r="A78" i="30"/>
  <c r="A77" i="30"/>
  <c r="A76" i="30"/>
  <c r="J75" i="30"/>
  <c r="I75" i="30"/>
  <c r="I71" i="30" s="1"/>
  <c r="H75" i="30"/>
  <c r="G75" i="30"/>
  <c r="G71" i="30" s="1"/>
  <c r="F75" i="30"/>
  <c r="F71" i="30"/>
  <c r="E75" i="30"/>
  <c r="A74" i="30"/>
  <c r="A73" i="30"/>
  <c r="J72" i="30"/>
  <c r="I72" i="30"/>
  <c r="H72" i="30"/>
  <c r="G72" i="30"/>
  <c r="F72" i="30"/>
  <c r="F70" i="30" s="1"/>
  <c r="E72" i="30"/>
  <c r="E70" i="30" s="1"/>
  <c r="J71" i="30"/>
  <c r="H71" i="30"/>
  <c r="J70" i="30"/>
  <c r="I70" i="30"/>
  <c r="H70" i="30"/>
  <c r="G70" i="30"/>
  <c r="A67" i="30"/>
  <c r="A66" i="30"/>
  <c r="A65" i="30"/>
  <c r="A64" i="30"/>
  <c r="J63" i="30"/>
  <c r="I63" i="30"/>
  <c r="H63" i="30"/>
  <c r="G63" i="30"/>
  <c r="F63" i="30"/>
  <c r="E63" i="30"/>
  <c r="A63" i="30"/>
  <c r="A62" i="30"/>
  <c r="A61" i="30"/>
  <c r="A60" i="30"/>
  <c r="A59" i="30"/>
  <c r="A58" i="30"/>
  <c r="J57" i="30"/>
  <c r="I57" i="30"/>
  <c r="H57" i="30"/>
  <c r="G57" i="30"/>
  <c r="F57" i="30"/>
  <c r="E57" i="30"/>
  <c r="A57" i="30"/>
  <c r="A56" i="30"/>
  <c r="A55" i="30"/>
  <c r="J54" i="30"/>
  <c r="I54" i="30"/>
  <c r="H54" i="30"/>
  <c r="G54" i="30"/>
  <c r="F54" i="30"/>
  <c r="E54" i="30"/>
  <c r="A54" i="30" s="1"/>
  <c r="A53" i="30"/>
  <c r="A52" i="30"/>
  <c r="A51" i="30"/>
  <c r="A50" i="30"/>
  <c r="A49" i="30"/>
  <c r="A48" i="30"/>
  <c r="A47" i="30"/>
  <c r="A46" i="30"/>
  <c r="A45" i="30"/>
  <c r="A44" i="30"/>
  <c r="J43" i="30"/>
  <c r="I43" i="30"/>
  <c r="I37" i="30"/>
  <c r="I36" i="30"/>
  <c r="H43" i="30"/>
  <c r="H37" i="30"/>
  <c r="H36" i="30"/>
  <c r="G43" i="30"/>
  <c r="F43" i="30"/>
  <c r="E43" i="30"/>
  <c r="A42" i="30"/>
  <c r="A41" i="30"/>
  <c r="A40" i="30"/>
  <c r="A39" i="30"/>
  <c r="A38" i="30"/>
  <c r="J37" i="30"/>
  <c r="J36" i="30"/>
  <c r="G37" i="30"/>
  <c r="G36" i="30"/>
  <c r="F37" i="30"/>
  <c r="F36" i="30"/>
  <c r="A35" i="30"/>
  <c r="A34" i="30"/>
  <c r="A33" i="30"/>
  <c r="A32" i="30"/>
  <c r="A31" i="30"/>
  <c r="J30" i="30"/>
  <c r="I30" i="30"/>
  <c r="H30" i="30"/>
  <c r="G30" i="30"/>
  <c r="F30" i="30"/>
  <c r="E30" i="30"/>
  <c r="A29" i="30"/>
  <c r="A28" i="30"/>
  <c r="A27" i="30"/>
  <c r="J26" i="30"/>
  <c r="J23" i="30"/>
  <c r="I26" i="30"/>
  <c r="H26" i="30"/>
  <c r="H23" i="30"/>
  <c r="G26" i="30"/>
  <c r="G23" i="30"/>
  <c r="F26" i="30"/>
  <c r="F23" i="30"/>
  <c r="E26" i="30"/>
  <c r="A25" i="30"/>
  <c r="A24" i="30"/>
  <c r="I23" i="30"/>
  <c r="E23" i="30"/>
  <c r="A22" i="30"/>
  <c r="A21" i="30"/>
  <c r="A20" i="30"/>
  <c r="A19" i="30"/>
  <c r="J18" i="30"/>
  <c r="J17" i="30"/>
  <c r="I18" i="30"/>
  <c r="H18" i="30"/>
  <c r="G18" i="30"/>
  <c r="F18" i="30"/>
  <c r="E18" i="30"/>
  <c r="E17" i="30"/>
  <c r="E12" i="30"/>
  <c r="D12" i="30"/>
  <c r="C12" i="30"/>
  <c r="J11" i="30"/>
  <c r="I11" i="30"/>
  <c r="H11" i="30"/>
  <c r="G11" i="30"/>
  <c r="F11" i="30"/>
  <c r="E11" i="30"/>
  <c r="D11" i="30"/>
  <c r="C11" i="30"/>
  <c r="E10" i="30"/>
  <c r="D10" i="30"/>
  <c r="C10" i="30"/>
  <c r="J9" i="30"/>
  <c r="I9" i="30"/>
  <c r="H9" i="30"/>
  <c r="G9" i="30"/>
  <c r="F9" i="30"/>
  <c r="E9" i="30"/>
  <c r="D9" i="30"/>
  <c r="C9" i="30"/>
  <c r="J8" i="30"/>
  <c r="I8" i="30"/>
  <c r="H8" i="30"/>
  <c r="G8" i="30"/>
  <c r="F8" i="30"/>
  <c r="E8" i="30"/>
  <c r="D8" i="30"/>
  <c r="C8" i="30"/>
  <c r="J54" i="20"/>
  <c r="I54" i="20"/>
  <c r="H54" i="20"/>
  <c r="G54" i="20"/>
  <c r="F54" i="20"/>
  <c r="E54" i="20"/>
  <c r="J54" i="28"/>
  <c r="I54" i="28"/>
  <c r="H54" i="28"/>
  <c r="G54" i="28"/>
  <c r="F54" i="28"/>
  <c r="E54" i="28"/>
  <c r="A56" i="28"/>
  <c r="A55" i="28"/>
  <c r="A56" i="20"/>
  <c r="A55" i="20"/>
  <c r="J56" i="18"/>
  <c r="J38" i="29" s="1"/>
  <c r="I56" i="18"/>
  <c r="H56" i="18"/>
  <c r="H38" i="29"/>
  <c r="G56" i="18"/>
  <c r="G38" i="29"/>
  <c r="F56" i="18"/>
  <c r="E56" i="18"/>
  <c r="E38" i="29" s="1"/>
  <c r="J55" i="18"/>
  <c r="J54" i="18"/>
  <c r="I55" i="18"/>
  <c r="I37" i="29" s="1"/>
  <c r="H55" i="18"/>
  <c r="H37" i="29" s="1"/>
  <c r="H36" i="29"/>
  <c r="G55" i="18"/>
  <c r="F55" i="18"/>
  <c r="E55" i="18"/>
  <c r="A42" i="28"/>
  <c r="A25" i="28"/>
  <c r="A42" i="20"/>
  <c r="A25" i="20"/>
  <c r="J42" i="18"/>
  <c r="I42" i="18"/>
  <c r="H42" i="18"/>
  <c r="G42" i="18"/>
  <c r="F42" i="18"/>
  <c r="E42" i="18"/>
  <c r="J25" i="18"/>
  <c r="J24" i="29" s="1"/>
  <c r="I25" i="18"/>
  <c r="I24" i="29" s="1"/>
  <c r="H25" i="18"/>
  <c r="G25" i="18"/>
  <c r="G24" i="29"/>
  <c r="F25" i="18"/>
  <c r="F24" i="29"/>
  <c r="E25" i="18"/>
  <c r="E24" i="29"/>
  <c r="J19" i="18"/>
  <c r="I19" i="18"/>
  <c r="I19" i="29" s="1"/>
  <c r="H19" i="18"/>
  <c r="G19" i="18"/>
  <c r="G19" i="29"/>
  <c r="F19" i="18"/>
  <c r="E19" i="18"/>
  <c r="F12" i="18"/>
  <c r="F12" i="37"/>
  <c r="J11" i="29"/>
  <c r="I11" i="29"/>
  <c r="H11" i="29"/>
  <c r="G11" i="29"/>
  <c r="F11" i="29"/>
  <c r="J10" i="18"/>
  <c r="J10" i="37" s="1"/>
  <c r="I10" i="18"/>
  <c r="I10" i="36" s="1"/>
  <c r="H10" i="18"/>
  <c r="H10" i="37" s="1"/>
  <c r="G10" i="18"/>
  <c r="G10" i="36" s="1"/>
  <c r="F10" i="18"/>
  <c r="F10" i="37" s="1"/>
  <c r="J9" i="29"/>
  <c r="I9" i="29"/>
  <c r="H9" i="29"/>
  <c r="G9" i="29"/>
  <c r="F9" i="29"/>
  <c r="J8" i="29"/>
  <c r="I8" i="29"/>
  <c r="H8" i="29"/>
  <c r="G8" i="29"/>
  <c r="F8" i="29"/>
  <c r="E12" i="29"/>
  <c r="E11" i="29"/>
  <c r="E10" i="29"/>
  <c r="E9" i="29"/>
  <c r="E8" i="29"/>
  <c r="E27" i="18"/>
  <c r="E44" i="18"/>
  <c r="E28" i="18"/>
  <c r="E45" i="18"/>
  <c r="E38" i="18"/>
  <c r="E21" i="18"/>
  <c r="E39" i="18"/>
  <c r="E22" i="18"/>
  <c r="E40" i="18"/>
  <c r="E24" i="18"/>
  <c r="E41" i="18"/>
  <c r="E46" i="18"/>
  <c r="E28" i="29" s="1"/>
  <c r="E47" i="18"/>
  <c r="E48" i="18"/>
  <c r="E30" i="29"/>
  <c r="E49" i="18"/>
  <c r="E50" i="18"/>
  <c r="E32" i="29" s="1"/>
  <c r="E51" i="18"/>
  <c r="E52" i="18"/>
  <c r="E29" i="18"/>
  <c r="E53" i="18"/>
  <c r="E31" i="18"/>
  <c r="E58" i="18"/>
  <c r="E32" i="18"/>
  <c r="E59" i="18"/>
  <c r="E33" i="18"/>
  <c r="E60" i="18"/>
  <c r="E34" i="18"/>
  <c r="E61" i="18"/>
  <c r="E35" i="18"/>
  <c r="E62" i="18"/>
  <c r="E64" i="18"/>
  <c r="E46" i="29" s="1"/>
  <c r="E65" i="18"/>
  <c r="E47" i="29" s="1"/>
  <c r="E66" i="18"/>
  <c r="E67" i="18"/>
  <c r="E49" i="29"/>
  <c r="J81" i="18"/>
  <c r="J63" i="29"/>
  <c r="I81" i="18"/>
  <c r="I63" i="29"/>
  <c r="H81" i="18"/>
  <c r="H63" i="29"/>
  <c r="G81" i="18"/>
  <c r="G63" i="29"/>
  <c r="F81" i="18"/>
  <c r="F63" i="29"/>
  <c r="J80" i="18"/>
  <c r="J62" i="29"/>
  <c r="I80" i="18"/>
  <c r="I62" i="29"/>
  <c r="H80" i="18"/>
  <c r="H62" i="29"/>
  <c r="G80" i="18"/>
  <c r="G62" i="29"/>
  <c r="F80" i="18"/>
  <c r="F62" i="29"/>
  <c r="J79" i="18"/>
  <c r="J61" i="29"/>
  <c r="I79" i="18"/>
  <c r="I61" i="29"/>
  <c r="H79" i="18"/>
  <c r="H61" i="29"/>
  <c r="G79" i="18"/>
  <c r="G61" i="29"/>
  <c r="F79" i="18"/>
  <c r="F61" i="29"/>
  <c r="J78" i="18"/>
  <c r="J60" i="29"/>
  <c r="I78" i="18"/>
  <c r="I60" i="29"/>
  <c r="H78" i="18"/>
  <c r="H60" i="29"/>
  <c r="G78" i="18"/>
  <c r="G60" i="29"/>
  <c r="F78" i="18"/>
  <c r="F60" i="29"/>
  <c r="J76" i="18"/>
  <c r="J77" i="18"/>
  <c r="J59" i="29" s="1"/>
  <c r="I76" i="18"/>
  <c r="I77" i="18"/>
  <c r="I59" i="29" s="1"/>
  <c r="H76" i="18"/>
  <c r="H58" i="29" s="1"/>
  <c r="H77" i="18"/>
  <c r="H59" i="29" s="1"/>
  <c r="G76" i="18"/>
  <c r="G77" i="18"/>
  <c r="G59" i="29"/>
  <c r="F76" i="18"/>
  <c r="F58" i="29"/>
  <c r="F77" i="18"/>
  <c r="F59" i="29" s="1"/>
  <c r="J74" i="18"/>
  <c r="I74" i="18"/>
  <c r="I56" i="29"/>
  <c r="H74" i="18"/>
  <c r="G74" i="18"/>
  <c r="G56" i="29" s="1"/>
  <c r="F74" i="18"/>
  <c r="J73" i="18"/>
  <c r="I73" i="18"/>
  <c r="I55" i="29" s="1"/>
  <c r="H73" i="18"/>
  <c r="H55" i="29" s="1"/>
  <c r="G73" i="18"/>
  <c r="F73" i="18"/>
  <c r="F55" i="29" s="1"/>
  <c r="J67" i="18"/>
  <c r="J49" i="29" s="1"/>
  <c r="I67" i="18"/>
  <c r="I49" i="29" s="1"/>
  <c r="H67" i="18"/>
  <c r="H49" i="29" s="1"/>
  <c r="G67" i="18"/>
  <c r="G49" i="29" s="1"/>
  <c r="F67" i="18"/>
  <c r="F49" i="29" s="1"/>
  <c r="J66" i="18"/>
  <c r="J48" i="29" s="1"/>
  <c r="I66" i="18"/>
  <c r="I48" i="29" s="1"/>
  <c r="H66" i="18"/>
  <c r="H48" i="29"/>
  <c r="G66" i="18"/>
  <c r="F66" i="18"/>
  <c r="F48" i="29" s="1"/>
  <c r="J65" i="18"/>
  <c r="J47" i="29" s="1"/>
  <c r="I65" i="18"/>
  <c r="I47" i="29" s="1"/>
  <c r="H65" i="18"/>
  <c r="G65" i="18"/>
  <c r="G47" i="29"/>
  <c r="F65" i="18"/>
  <c r="J64" i="18"/>
  <c r="I64" i="18"/>
  <c r="H64" i="18"/>
  <c r="H46" i="29" s="1"/>
  <c r="G64" i="18"/>
  <c r="F64" i="18"/>
  <c r="F46" i="29"/>
  <c r="J35" i="18"/>
  <c r="J62" i="18"/>
  <c r="I35" i="18"/>
  <c r="I62" i="18"/>
  <c r="H35" i="18"/>
  <c r="H62" i="18"/>
  <c r="G35" i="18"/>
  <c r="G62" i="18"/>
  <c r="F35" i="18"/>
  <c r="F62" i="18"/>
  <c r="J34" i="18"/>
  <c r="J61" i="18"/>
  <c r="I34" i="18"/>
  <c r="I61" i="18"/>
  <c r="H34" i="18"/>
  <c r="H61" i="18"/>
  <c r="G34" i="18"/>
  <c r="G61" i="18"/>
  <c r="F34" i="18"/>
  <c r="F61" i="18"/>
  <c r="J33" i="18"/>
  <c r="J60" i="18"/>
  <c r="I33" i="18"/>
  <c r="I60" i="18"/>
  <c r="H33" i="18"/>
  <c r="H60" i="18"/>
  <c r="G33" i="18"/>
  <c r="G60" i="18"/>
  <c r="F33" i="18"/>
  <c r="F60" i="18"/>
  <c r="J32" i="18"/>
  <c r="J59" i="18"/>
  <c r="I32" i="18"/>
  <c r="I59" i="18"/>
  <c r="H32" i="18"/>
  <c r="H59" i="18"/>
  <c r="G32" i="18"/>
  <c r="G59" i="18"/>
  <c r="F32" i="18"/>
  <c r="A32" i="18"/>
  <c r="F59" i="18"/>
  <c r="J31" i="18"/>
  <c r="J58" i="18"/>
  <c r="I31" i="18"/>
  <c r="I58" i="18"/>
  <c r="H31" i="18"/>
  <c r="H58" i="18"/>
  <c r="G31" i="18"/>
  <c r="G58" i="18"/>
  <c r="F31" i="18"/>
  <c r="F30" i="18" s="1"/>
  <c r="F58" i="18"/>
  <c r="J29" i="18"/>
  <c r="J53" i="18"/>
  <c r="I29" i="18"/>
  <c r="I53" i="18"/>
  <c r="H29" i="18"/>
  <c r="H53" i="18"/>
  <c r="G29" i="18"/>
  <c r="G53" i="18"/>
  <c r="F29" i="18"/>
  <c r="A29" i="18"/>
  <c r="F53" i="18"/>
  <c r="J52" i="18"/>
  <c r="J34" i="29" s="1"/>
  <c r="I52" i="18"/>
  <c r="I34" i="29" s="1"/>
  <c r="H52" i="18"/>
  <c r="H34" i="29" s="1"/>
  <c r="G52" i="18"/>
  <c r="G34" i="29" s="1"/>
  <c r="F52" i="18"/>
  <c r="F34" i="29" s="1"/>
  <c r="J51" i="18"/>
  <c r="J33" i="29" s="1"/>
  <c r="I51" i="18"/>
  <c r="I33" i="29" s="1"/>
  <c r="H51" i="18"/>
  <c r="H33" i="29" s="1"/>
  <c r="G51" i="18"/>
  <c r="G33" i="29" s="1"/>
  <c r="F51" i="18"/>
  <c r="F33" i="29" s="1"/>
  <c r="J50" i="18"/>
  <c r="J32" i="29" s="1"/>
  <c r="I50" i="18"/>
  <c r="I32" i="29" s="1"/>
  <c r="H50" i="18"/>
  <c r="H32" i="29" s="1"/>
  <c r="G50" i="18"/>
  <c r="G32" i="29" s="1"/>
  <c r="F50" i="18"/>
  <c r="J49" i="18"/>
  <c r="J31" i="29"/>
  <c r="I49" i="18"/>
  <c r="I31" i="29"/>
  <c r="H49" i="18"/>
  <c r="H31" i="29"/>
  <c r="G49" i="18"/>
  <c r="G31" i="29"/>
  <c r="F49" i="18"/>
  <c r="F31" i="29"/>
  <c r="J48" i="18"/>
  <c r="J30" i="29"/>
  <c r="I48" i="18"/>
  <c r="I30" i="29"/>
  <c r="H48" i="18"/>
  <c r="H30" i="29"/>
  <c r="G48" i="18"/>
  <c r="G30" i="29"/>
  <c r="F48" i="18"/>
  <c r="F30" i="29"/>
  <c r="J47" i="18"/>
  <c r="J29" i="29"/>
  <c r="I47" i="18"/>
  <c r="I29" i="29"/>
  <c r="H47" i="18"/>
  <c r="H29" i="29"/>
  <c r="G47" i="18"/>
  <c r="G29" i="29"/>
  <c r="F47" i="18"/>
  <c r="F29" i="29"/>
  <c r="J46" i="18"/>
  <c r="J28" i="29"/>
  <c r="I46" i="18"/>
  <c r="I28" i="29"/>
  <c r="H46" i="18"/>
  <c r="H28" i="29"/>
  <c r="G46" i="18"/>
  <c r="G28" i="29"/>
  <c r="F46" i="18"/>
  <c r="F28" i="29"/>
  <c r="J28" i="18"/>
  <c r="J45" i="18"/>
  <c r="I28" i="18"/>
  <c r="I45" i="18"/>
  <c r="H28" i="18"/>
  <c r="H45" i="18"/>
  <c r="G28" i="18"/>
  <c r="G45" i="18"/>
  <c r="F28" i="18"/>
  <c r="F45" i="18"/>
  <c r="J27" i="18"/>
  <c r="J26" i="18"/>
  <c r="J44" i="18"/>
  <c r="J43" i="18"/>
  <c r="I27" i="18"/>
  <c r="I26" i="18"/>
  <c r="I44" i="18"/>
  <c r="H27" i="18"/>
  <c r="H26" i="18" s="1"/>
  <c r="H44" i="18"/>
  <c r="H43" i="18"/>
  <c r="G27" i="18"/>
  <c r="G44" i="18"/>
  <c r="G43" i="18"/>
  <c r="F27" i="18"/>
  <c r="F26" i="18"/>
  <c r="F44" i="18"/>
  <c r="F43" i="18"/>
  <c r="J24" i="18"/>
  <c r="J41" i="18"/>
  <c r="I24" i="18"/>
  <c r="I41" i="18"/>
  <c r="H24" i="18"/>
  <c r="H41" i="18"/>
  <c r="G24" i="18"/>
  <c r="G41" i="18"/>
  <c r="F24" i="18"/>
  <c r="F41" i="18"/>
  <c r="J22" i="18"/>
  <c r="J40" i="18"/>
  <c r="I22" i="18"/>
  <c r="I40" i="18"/>
  <c r="H22" i="18"/>
  <c r="H40" i="18"/>
  <c r="G22" i="18"/>
  <c r="G40" i="18"/>
  <c r="F22" i="18"/>
  <c r="F40" i="18"/>
  <c r="J21" i="18"/>
  <c r="J39" i="18"/>
  <c r="I21" i="18"/>
  <c r="I39" i="18"/>
  <c r="H21" i="18"/>
  <c r="H39" i="18"/>
  <c r="G21" i="18"/>
  <c r="G39" i="18"/>
  <c r="F21" i="18"/>
  <c r="F39" i="18"/>
  <c r="J20" i="18"/>
  <c r="J38" i="18"/>
  <c r="I20" i="18"/>
  <c r="I38" i="18"/>
  <c r="H20" i="18"/>
  <c r="H38" i="18"/>
  <c r="G20" i="18"/>
  <c r="G18" i="18"/>
  <c r="G38" i="18"/>
  <c r="F20" i="18"/>
  <c r="F38" i="18"/>
  <c r="E81" i="18"/>
  <c r="E63" i="29" s="1"/>
  <c r="E80" i="18"/>
  <c r="E62" i="29" s="1"/>
  <c r="E79" i="18"/>
  <c r="E61" i="29" s="1"/>
  <c r="E78" i="18"/>
  <c r="E77" i="18"/>
  <c r="E76" i="18"/>
  <c r="E74" i="18"/>
  <c r="E56" i="29"/>
  <c r="E73" i="18"/>
  <c r="E55" i="29"/>
  <c r="J75" i="20"/>
  <c r="J71" i="20"/>
  <c r="I75" i="20"/>
  <c r="I71" i="20"/>
  <c r="H75" i="20"/>
  <c r="H71" i="20"/>
  <c r="G75" i="20"/>
  <c r="G71" i="20"/>
  <c r="F75" i="20"/>
  <c r="F71" i="20"/>
  <c r="E75" i="20"/>
  <c r="E71" i="20"/>
  <c r="J72" i="20"/>
  <c r="J70" i="20"/>
  <c r="I72" i="20"/>
  <c r="I70" i="20"/>
  <c r="H72" i="20"/>
  <c r="H70" i="20"/>
  <c r="G72" i="20"/>
  <c r="G70" i="20"/>
  <c r="F72" i="20"/>
  <c r="E72" i="20"/>
  <c r="E70" i="20" s="1"/>
  <c r="A81" i="20"/>
  <c r="A80" i="20"/>
  <c r="A81" i="28"/>
  <c r="A80" i="28"/>
  <c r="A40" i="28"/>
  <c r="A40" i="20"/>
  <c r="J75" i="28"/>
  <c r="J71" i="28" s="1"/>
  <c r="I75" i="28"/>
  <c r="I71" i="28" s="1"/>
  <c r="H75" i="28"/>
  <c r="H71" i="28" s="1"/>
  <c r="G75" i="28"/>
  <c r="G71" i="28" s="1"/>
  <c r="F75" i="28"/>
  <c r="F71" i="28" s="1"/>
  <c r="J63" i="20"/>
  <c r="J63" i="28"/>
  <c r="I63" i="20"/>
  <c r="I63" i="28"/>
  <c r="H63" i="20"/>
  <c r="H63" i="28"/>
  <c r="G63" i="20"/>
  <c r="G63" i="28"/>
  <c r="F63" i="20"/>
  <c r="F63" i="28"/>
  <c r="J57" i="20"/>
  <c r="J57" i="28"/>
  <c r="I57" i="20"/>
  <c r="I57" i="28"/>
  <c r="H57" i="20"/>
  <c r="H57" i="28"/>
  <c r="G57" i="20"/>
  <c r="G57" i="28"/>
  <c r="F57" i="20"/>
  <c r="F57" i="28"/>
  <c r="J43" i="20"/>
  <c r="J37" i="20"/>
  <c r="J36" i="20"/>
  <c r="J43" i="28"/>
  <c r="J37" i="28" s="1"/>
  <c r="I43" i="20"/>
  <c r="I37" i="20"/>
  <c r="I36" i="20"/>
  <c r="I43" i="28"/>
  <c r="I37" i="28" s="1"/>
  <c r="H43" i="20"/>
  <c r="H37" i="20"/>
  <c r="H36" i="20"/>
  <c r="H43" i="28"/>
  <c r="H37" i="28" s="1"/>
  <c r="H36" i="28"/>
  <c r="G43" i="20"/>
  <c r="G37" i="20"/>
  <c r="G36" i="20"/>
  <c r="G43" i="28"/>
  <c r="G37" i="28" s="1"/>
  <c r="G36" i="28" s="1"/>
  <c r="F43" i="20"/>
  <c r="F37" i="20"/>
  <c r="F43" i="28"/>
  <c r="F37" i="28" s="1"/>
  <c r="F36" i="28"/>
  <c r="J30" i="20"/>
  <c r="J30" i="28"/>
  <c r="I30" i="20"/>
  <c r="I30" i="28"/>
  <c r="H30" i="20"/>
  <c r="H30" i="28"/>
  <c r="G30" i="20"/>
  <c r="G30" i="28"/>
  <c r="F30" i="20"/>
  <c r="F30" i="28"/>
  <c r="J26" i="20"/>
  <c r="J23" i="20" s="1"/>
  <c r="J26" i="28"/>
  <c r="J23" i="28" s="1"/>
  <c r="J17" i="28" s="1"/>
  <c r="J16" i="28" s="1"/>
  <c r="J14" i="28" s="1"/>
  <c r="I26" i="20"/>
  <c r="I23" i="20" s="1"/>
  <c r="I26" i="28"/>
  <c r="I23" i="28" s="1"/>
  <c r="I17" i="28" s="1"/>
  <c r="H26" i="20"/>
  <c r="H23" i="20" s="1"/>
  <c r="H26" i="28"/>
  <c r="H23" i="28" s="1"/>
  <c r="G26" i="20"/>
  <c r="G23" i="20"/>
  <c r="G26" i="28"/>
  <c r="G23" i="28"/>
  <c r="F26" i="20"/>
  <c r="F23" i="20" s="1"/>
  <c r="F26" i="28"/>
  <c r="F23" i="28" s="1"/>
  <c r="E75" i="28"/>
  <c r="E71" i="28"/>
  <c r="E63" i="20"/>
  <c r="E63" i="28"/>
  <c r="A63" i="28" s="1"/>
  <c r="E57" i="20"/>
  <c r="E57" i="28"/>
  <c r="E43" i="20"/>
  <c r="E43" i="28"/>
  <c r="E37" i="28" s="1"/>
  <c r="E36" i="28" s="1"/>
  <c r="E30" i="20"/>
  <c r="E30" i="28"/>
  <c r="A30" i="28" s="1"/>
  <c r="E26" i="20"/>
  <c r="E23" i="20" s="1"/>
  <c r="E26" i="28"/>
  <c r="E23" i="28" s="1"/>
  <c r="A23" i="28" s="1"/>
  <c r="A39" i="20"/>
  <c r="A39" i="28"/>
  <c r="D46" i="27"/>
  <c r="E46" i="27"/>
  <c r="D45" i="27"/>
  <c r="G45" i="27"/>
  <c r="D44" i="27"/>
  <c r="H44" i="27"/>
  <c r="D43" i="27"/>
  <c r="H43" i="27"/>
  <c r="I43" i="27"/>
  <c r="D42" i="27"/>
  <c r="E42" i="27" s="1"/>
  <c r="D41" i="27"/>
  <c r="E41" i="27" s="1"/>
  <c r="D40" i="27"/>
  <c r="H40" i="27" s="1"/>
  <c r="D39" i="27"/>
  <c r="G39" i="27" s="1"/>
  <c r="D38" i="27"/>
  <c r="E38" i="27" s="1"/>
  <c r="D37" i="27"/>
  <c r="E37" i="27" s="1"/>
  <c r="D36" i="27"/>
  <c r="H36" i="27" s="1"/>
  <c r="D35" i="27"/>
  <c r="E35" i="27" s="1"/>
  <c r="D34" i="27"/>
  <c r="E34" i="27" s="1"/>
  <c r="D33" i="27"/>
  <c r="E33" i="27" s="1"/>
  <c r="D32" i="27"/>
  <c r="H32" i="27" s="1"/>
  <c r="D31" i="27"/>
  <c r="E31" i="27" s="1"/>
  <c r="D30" i="27"/>
  <c r="E30" i="27" s="1"/>
  <c r="D29" i="27"/>
  <c r="E29" i="27" s="1"/>
  <c r="D28" i="27"/>
  <c r="G28" i="27" s="1"/>
  <c r="D27" i="27"/>
  <c r="F27" i="27" s="1"/>
  <c r="D26" i="27"/>
  <c r="F26" i="27" s="1"/>
  <c r="D25" i="27"/>
  <c r="D24" i="27"/>
  <c r="D23" i="27"/>
  <c r="D22" i="27"/>
  <c r="D21" i="27"/>
  <c r="D20" i="27"/>
  <c r="D19" i="27"/>
  <c r="D18" i="27"/>
  <c r="A19" i="20"/>
  <c r="E18" i="20"/>
  <c r="D17" i="27"/>
  <c r="F18" i="20"/>
  <c r="G18" i="20"/>
  <c r="H18" i="20"/>
  <c r="I18" i="20"/>
  <c r="J18" i="20"/>
  <c r="F12" i="27"/>
  <c r="J11" i="27"/>
  <c r="I11" i="27"/>
  <c r="H11" i="27"/>
  <c r="G11" i="27"/>
  <c r="F11" i="27"/>
  <c r="J10" i="27"/>
  <c r="J9" i="27"/>
  <c r="I9" i="27"/>
  <c r="H9" i="27"/>
  <c r="G9" i="27"/>
  <c r="F9" i="27"/>
  <c r="J8" i="27"/>
  <c r="I8" i="27"/>
  <c r="H8" i="27"/>
  <c r="G8" i="27"/>
  <c r="F8" i="27"/>
  <c r="A79" i="28"/>
  <c r="A78" i="28"/>
  <c r="A77" i="28"/>
  <c r="A76" i="28"/>
  <c r="A75" i="28"/>
  <c r="A74" i="28"/>
  <c r="A73" i="28"/>
  <c r="E72" i="28"/>
  <c r="E70" i="28" s="1"/>
  <c r="A70" i="28" s="1"/>
  <c r="F72" i="28"/>
  <c r="A72" i="28"/>
  <c r="G72" i="28"/>
  <c r="G70" i="28"/>
  <c r="H72" i="28"/>
  <c r="H70" i="28"/>
  <c r="I72" i="28"/>
  <c r="I70" i="28"/>
  <c r="J72" i="28"/>
  <c r="J70" i="28"/>
  <c r="A67" i="28"/>
  <c r="A66" i="28"/>
  <c r="A65" i="28"/>
  <c r="A64" i="28"/>
  <c r="A62" i="28"/>
  <c r="A61" i="28"/>
  <c r="A60" i="28"/>
  <c r="A59" i="28"/>
  <c r="A58" i="28"/>
  <c r="A54" i="28"/>
  <c r="A53" i="28"/>
  <c r="A52" i="28"/>
  <c r="A51" i="28"/>
  <c r="A50" i="28"/>
  <c r="A49" i="28"/>
  <c r="A48" i="28"/>
  <c r="A47" i="28"/>
  <c r="A46" i="28"/>
  <c r="A45" i="28"/>
  <c r="A44" i="28"/>
  <c r="A41" i="28"/>
  <c r="A38" i="28"/>
  <c r="A35" i="28"/>
  <c r="A34" i="28"/>
  <c r="A33" i="28"/>
  <c r="A32" i="28"/>
  <c r="A31" i="28"/>
  <c r="A29" i="28"/>
  <c r="A28" i="28"/>
  <c r="A27" i="28"/>
  <c r="A24" i="28"/>
  <c r="A22" i="28"/>
  <c r="A21" i="28"/>
  <c r="A20" i="28"/>
  <c r="A19" i="28"/>
  <c r="H18" i="28"/>
  <c r="H17" i="28" s="1"/>
  <c r="H16" i="28" s="1"/>
  <c r="H14" i="28" s="1"/>
  <c r="J18" i="28"/>
  <c r="E18" i="28"/>
  <c r="E17" i="28" s="1"/>
  <c r="E16" i="28" s="1"/>
  <c r="E14" i="28" s="1"/>
  <c r="G18" i="28"/>
  <c r="G17" i="28" s="1"/>
  <c r="G16" i="28" s="1"/>
  <c r="G14" i="28" s="1"/>
  <c r="I18" i="28"/>
  <c r="A79" i="20"/>
  <c r="A78" i="20"/>
  <c r="A77" i="20"/>
  <c r="A76" i="20"/>
  <c r="A74" i="20"/>
  <c r="A73" i="20"/>
  <c r="A67" i="20"/>
  <c r="A66" i="20"/>
  <c r="A65" i="20"/>
  <c r="A64" i="20"/>
  <c r="A62" i="20"/>
  <c r="A61" i="20"/>
  <c r="A60" i="20"/>
  <c r="A59" i="20"/>
  <c r="A58" i="20"/>
  <c r="A53" i="20"/>
  <c r="A52" i="20"/>
  <c r="A51" i="20"/>
  <c r="A50" i="20"/>
  <c r="A49" i="20"/>
  <c r="A48" i="20"/>
  <c r="A47" i="20"/>
  <c r="A46" i="20"/>
  <c r="A45" i="20"/>
  <c r="A44" i="20"/>
  <c r="A41" i="20"/>
  <c r="A38" i="20"/>
  <c r="A35" i="20"/>
  <c r="A34" i="20"/>
  <c r="A33" i="20"/>
  <c r="A32" i="20"/>
  <c r="A31" i="20"/>
  <c r="A29" i="20"/>
  <c r="A28" i="20"/>
  <c r="A27" i="20"/>
  <c r="A24" i="20"/>
  <c r="A22" i="20"/>
  <c r="A21" i="20"/>
  <c r="A20" i="20"/>
  <c r="C8" i="28"/>
  <c r="D8" i="28"/>
  <c r="E8" i="28"/>
  <c r="C9" i="28"/>
  <c r="D9" i="28"/>
  <c r="E9" i="28"/>
  <c r="C10" i="28"/>
  <c r="D10" i="28"/>
  <c r="E10" i="28"/>
  <c r="C11" i="28"/>
  <c r="D11" i="28"/>
  <c r="E11" i="28"/>
  <c r="C12" i="28"/>
  <c r="D12" i="28"/>
  <c r="E12" i="28"/>
  <c r="E12" i="27"/>
  <c r="D12" i="27"/>
  <c r="C12" i="27"/>
  <c r="E11" i="27"/>
  <c r="D11" i="27"/>
  <c r="C11" i="27"/>
  <c r="E10" i="27"/>
  <c r="D10" i="27"/>
  <c r="C10" i="27"/>
  <c r="E9" i="27"/>
  <c r="D9" i="27"/>
  <c r="C9" i="27"/>
  <c r="E8" i="27"/>
  <c r="D8" i="27"/>
  <c r="C4" i="27"/>
  <c r="C26" i="27"/>
  <c r="C35" i="27"/>
  <c r="C41" i="27"/>
  <c r="C45" i="27"/>
  <c r="C8" i="20"/>
  <c r="D8" i="20"/>
  <c r="E8" i="20"/>
  <c r="C9" i="20"/>
  <c r="D9" i="20"/>
  <c r="E9" i="20"/>
  <c r="C10" i="20"/>
  <c r="D10" i="20"/>
  <c r="E10" i="20"/>
  <c r="C11" i="20"/>
  <c r="D11" i="20"/>
  <c r="E11" i="20"/>
  <c r="C12" i="20"/>
  <c r="D12" i="20"/>
  <c r="E12" i="20"/>
  <c r="C1" i="5"/>
  <c r="F12" i="20"/>
  <c r="J11" i="20"/>
  <c r="I11" i="20"/>
  <c r="H11" i="20"/>
  <c r="G11" i="20"/>
  <c r="F11" i="20"/>
  <c r="H10" i="20"/>
  <c r="J9" i="20"/>
  <c r="I9" i="20"/>
  <c r="H9" i="20"/>
  <c r="G9" i="20"/>
  <c r="F9" i="20"/>
  <c r="J8" i="20"/>
  <c r="I8" i="20"/>
  <c r="H8" i="20"/>
  <c r="G8" i="20"/>
  <c r="F8" i="20"/>
  <c r="J11" i="28"/>
  <c r="I11" i="28"/>
  <c r="H11" i="28"/>
  <c r="G11" i="28"/>
  <c r="F11" i="28"/>
  <c r="J9" i="28"/>
  <c r="I9" i="28"/>
  <c r="H9" i="28"/>
  <c r="G9" i="28"/>
  <c r="F9" i="28"/>
  <c r="J8" i="28"/>
  <c r="I8" i="28"/>
  <c r="H8" i="28"/>
  <c r="G8" i="28"/>
  <c r="F8" i="28"/>
  <c r="F18" i="28"/>
  <c r="F17" i="28" s="1"/>
  <c r="F16" i="28" s="1"/>
  <c r="F14" i="28" s="1"/>
  <c r="I26" i="27"/>
  <c r="J32" i="27"/>
  <c r="J34" i="27"/>
  <c r="J38" i="27"/>
  <c r="J40" i="27"/>
  <c r="F70" i="28"/>
  <c r="H27" i="27"/>
  <c r="J33" i="27"/>
  <c r="F35" i="27"/>
  <c r="J35" i="27"/>
  <c r="F37" i="27"/>
  <c r="J37" i="27"/>
  <c r="F41" i="27"/>
  <c r="J41" i="27"/>
  <c r="J45" i="27"/>
  <c r="I10" i="28"/>
  <c r="J36" i="28"/>
  <c r="A43" i="28"/>
  <c r="A26" i="28"/>
  <c r="A57" i="28"/>
  <c r="H19" i="29"/>
  <c r="A37" i="28"/>
  <c r="I31" i="27"/>
  <c r="J39" i="27"/>
  <c r="J31" i="27"/>
  <c r="J36" i="27"/>
  <c r="C37" i="27"/>
  <c r="H31" i="27"/>
  <c r="I32" i="27"/>
  <c r="H33" i="27"/>
  <c r="I37" i="27"/>
  <c r="I38" i="27"/>
  <c r="E39" i="27"/>
  <c r="G40" i="27"/>
  <c r="I39" i="27"/>
  <c r="F33" i="27"/>
  <c r="J30" i="27"/>
  <c r="C39" i="27"/>
  <c r="I33" i="27"/>
  <c r="H39" i="27"/>
  <c r="F39" i="27"/>
  <c r="F31" i="27"/>
  <c r="J42" i="27"/>
  <c r="J28" i="27"/>
  <c r="I29" i="27"/>
  <c r="I30" i="27"/>
  <c r="G32" i="27"/>
  <c r="G33" i="27"/>
  <c r="I36" i="27"/>
  <c r="H37" i="27"/>
  <c r="E37" i="20"/>
  <c r="E36" i="20"/>
  <c r="A54" i="20"/>
  <c r="F54" i="18"/>
  <c r="J37" i="29"/>
  <c r="J36" i="29"/>
  <c r="F70" i="20"/>
  <c r="G44" i="27"/>
  <c r="F42" i="27"/>
  <c r="F38" i="27"/>
  <c r="F34" i="27"/>
  <c r="F30" i="27"/>
  <c r="C42" i="27"/>
  <c r="C38" i="27"/>
  <c r="C34" i="27"/>
  <c r="C30" i="27"/>
  <c r="I28" i="27"/>
  <c r="F28" i="27"/>
  <c r="H30" i="27"/>
  <c r="E32" i="27"/>
  <c r="H34" i="27"/>
  <c r="E36" i="27"/>
  <c r="H38" i="27"/>
  <c r="E40" i="27"/>
  <c r="H42" i="27"/>
  <c r="E44" i="27"/>
  <c r="J44" i="27"/>
  <c r="G30" i="27"/>
  <c r="G34" i="27"/>
  <c r="G38" i="27"/>
  <c r="G42" i="27"/>
  <c r="F44" i="27"/>
  <c r="F40" i="27"/>
  <c r="F36" i="27"/>
  <c r="F32" i="27"/>
  <c r="C44" i="27"/>
  <c r="C40" i="27"/>
  <c r="C36" i="27"/>
  <c r="C32" i="27"/>
  <c r="C28" i="27"/>
  <c r="E19" i="29"/>
  <c r="H54" i="18"/>
  <c r="I35" i="27"/>
  <c r="J26" i="27"/>
  <c r="G26" i="27"/>
  <c r="G27" i="27"/>
  <c r="E28" i="27"/>
  <c r="G29" i="27"/>
  <c r="G35" i="27"/>
  <c r="G36" i="27"/>
  <c r="G31" i="27"/>
  <c r="I34" i="27"/>
  <c r="I40" i="27"/>
  <c r="I41" i="27"/>
  <c r="I42" i="27"/>
  <c r="G43" i="27"/>
  <c r="G37" i="27"/>
  <c r="G41" i="27"/>
  <c r="H26" i="27"/>
  <c r="J27" i="27"/>
  <c r="H28" i="27"/>
  <c r="H29" i="27"/>
  <c r="H35" i="27"/>
  <c r="H41" i="27"/>
  <c r="E43" i="27"/>
  <c r="I17" i="37"/>
  <c r="A57" i="35"/>
  <c r="I17" i="35"/>
  <c r="A63" i="34"/>
  <c r="A30" i="33"/>
  <c r="A57" i="33"/>
  <c r="A26" i="31"/>
  <c r="G10" i="27"/>
  <c r="G10" i="29"/>
  <c r="G17" i="37"/>
  <c r="G17" i="34"/>
  <c r="A75" i="33"/>
  <c r="A72" i="33"/>
  <c r="F17" i="33"/>
  <c r="A18" i="33"/>
  <c r="A75" i="31"/>
  <c r="A72" i="31"/>
  <c r="A72" i="30"/>
  <c r="A30" i="30"/>
  <c r="A18" i="30"/>
  <c r="J29" i="27"/>
  <c r="C27" i="27"/>
  <c r="E27" i="27"/>
  <c r="E26" i="27"/>
  <c r="C33" i="27"/>
  <c r="C29" i="27"/>
  <c r="E63" i="18"/>
  <c r="A26" i="37"/>
  <c r="E36" i="37"/>
  <c r="H57" i="18"/>
  <c r="I57" i="18"/>
  <c r="E23" i="36"/>
  <c r="E17" i="36" s="1"/>
  <c r="E70" i="36"/>
  <c r="J46" i="29"/>
  <c r="J45" i="29"/>
  <c r="J63" i="18"/>
  <c r="J55" i="29"/>
  <c r="E43" i="18"/>
  <c r="J19" i="29"/>
  <c r="F57" i="18"/>
  <c r="G57" i="18"/>
  <c r="E27" i="29"/>
  <c r="A26" i="35"/>
  <c r="A54" i="35"/>
  <c r="A72" i="35"/>
  <c r="A75" i="35"/>
  <c r="F17" i="34"/>
  <c r="A26" i="34"/>
  <c r="E37" i="34"/>
  <c r="A57" i="34"/>
  <c r="G17" i="33"/>
  <c r="G16" i="33" s="1"/>
  <c r="G14" i="33" s="1"/>
  <c r="H17" i="33"/>
  <c r="A26" i="33"/>
  <c r="E36" i="33"/>
  <c r="A54" i="33"/>
  <c r="E70" i="33"/>
  <c r="A26" i="30"/>
  <c r="A30" i="20"/>
  <c r="I10" i="29"/>
  <c r="A23" i="37"/>
  <c r="A30" i="37"/>
  <c r="A70" i="37"/>
  <c r="A71" i="37"/>
  <c r="A72" i="37"/>
  <c r="A75" i="37"/>
  <c r="A18" i="36"/>
  <c r="A18" i="35"/>
  <c r="A72" i="34"/>
  <c r="A75" i="34"/>
  <c r="A23" i="34"/>
  <c r="A18" i="31"/>
  <c r="G10" i="30"/>
  <c r="J10" i="31"/>
  <c r="F12" i="32"/>
  <c r="J10" i="33"/>
  <c r="F12" i="34"/>
  <c r="G10" i="35"/>
  <c r="H10" i="36"/>
  <c r="G10" i="37"/>
  <c r="I10" i="20"/>
  <c r="H10" i="30"/>
  <c r="G10" i="31"/>
  <c r="I10" i="32"/>
  <c r="I10" i="33"/>
  <c r="G10" i="34"/>
  <c r="F10" i="35"/>
  <c r="E17" i="37"/>
  <c r="E16" i="37"/>
  <c r="E14" i="37" s="1"/>
  <c r="E71" i="36"/>
  <c r="E71" i="35"/>
  <c r="A71" i="35"/>
  <c r="E17" i="35"/>
  <c r="A18" i="34"/>
  <c r="E17" i="34"/>
  <c r="E20" i="18"/>
  <c r="E20" i="29" s="1"/>
  <c r="E71" i="33"/>
  <c r="E71" i="31"/>
  <c r="E35" i="29"/>
  <c r="E71" i="30"/>
  <c r="E21" i="29"/>
  <c r="E36" i="34"/>
  <c r="A54" i="37"/>
  <c r="I17" i="33"/>
  <c r="I16" i="33"/>
  <c r="I14" i="33" s="1"/>
  <c r="A23" i="32"/>
  <c r="A18" i="37"/>
  <c r="F17" i="37"/>
  <c r="F16" i="37" s="1"/>
  <c r="F14" i="37" s="1"/>
  <c r="J57" i="18"/>
  <c r="H24" i="29"/>
  <c r="F36" i="20"/>
  <c r="A35" i="18"/>
  <c r="A59" i="18"/>
  <c r="H10" i="29"/>
  <c r="G10" i="28"/>
  <c r="F10" i="29"/>
  <c r="I17" i="30"/>
  <c r="F29" i="27"/>
  <c r="I27" i="27"/>
  <c r="C31" i="27"/>
  <c r="H41" i="29"/>
  <c r="H17" i="37"/>
  <c r="A43" i="37"/>
  <c r="A26" i="36"/>
  <c r="A43" i="36"/>
  <c r="A63" i="36"/>
  <c r="A72" i="36"/>
  <c r="A43" i="35"/>
  <c r="A70" i="33"/>
  <c r="A43" i="30"/>
  <c r="F43" i="27"/>
  <c r="G20" i="29"/>
  <c r="I23" i="29"/>
  <c r="G42" i="29"/>
  <c r="G48" i="29"/>
  <c r="A53" i="18"/>
  <c r="E60" i="29"/>
  <c r="A78" i="18"/>
  <c r="E72" i="18"/>
  <c r="E70" i="18"/>
  <c r="A77" i="18"/>
  <c r="A81" i="18"/>
  <c r="E57" i="18"/>
  <c r="E34" i="29"/>
  <c r="F19" i="29"/>
  <c r="E37" i="32"/>
  <c r="A37" i="32" s="1"/>
  <c r="A76" i="18"/>
  <c r="E58" i="29"/>
  <c r="A40" i="18"/>
  <c r="A41" i="18"/>
  <c r="H37" i="18"/>
  <c r="G30" i="18"/>
  <c r="I30" i="18"/>
  <c r="H47" i="29"/>
  <c r="H63" i="18"/>
  <c r="H56" i="29"/>
  <c r="A25" i="18"/>
  <c r="E37" i="18"/>
  <c r="F37" i="29"/>
  <c r="F38" i="29"/>
  <c r="A22" i="18"/>
  <c r="E36" i="31"/>
  <c r="E37" i="30"/>
  <c r="A28" i="29"/>
  <c r="J10" i="30"/>
  <c r="J10" i="34"/>
  <c r="J10" i="32"/>
  <c r="F12" i="29"/>
  <c r="F12" i="28"/>
  <c r="E36" i="32"/>
  <c r="E36" i="30"/>
  <c r="J17" i="36"/>
  <c r="J16" i="36"/>
  <c r="J14" i="36" s="1"/>
  <c r="H16" i="37"/>
  <c r="H14" i="37" s="1"/>
  <c r="J17" i="37"/>
  <c r="A63" i="37"/>
  <c r="I17" i="36"/>
  <c r="A57" i="31"/>
  <c r="I54" i="29"/>
  <c r="E36" i="36"/>
  <c r="E16" i="36"/>
  <c r="E14" i="36" s="1"/>
  <c r="G36" i="36"/>
  <c r="G16" i="36" s="1"/>
  <c r="G14" i="36" s="1"/>
  <c r="G16" i="31"/>
  <c r="G14" i="31"/>
  <c r="I16" i="31"/>
  <c r="I14" i="31"/>
  <c r="J16" i="31"/>
  <c r="J14" i="31"/>
  <c r="F36" i="31"/>
  <c r="A54" i="31"/>
  <c r="J10" i="20"/>
  <c r="J10" i="28"/>
  <c r="F12" i="31"/>
  <c r="F12" i="33"/>
  <c r="J10" i="36"/>
  <c r="F12" i="35"/>
  <c r="J10" i="35"/>
  <c r="F12" i="30"/>
  <c r="F12" i="36"/>
  <c r="H10" i="34"/>
  <c r="H10" i="33"/>
  <c r="F10" i="32"/>
  <c r="F10" i="31"/>
  <c r="A61" i="29"/>
  <c r="I17" i="34"/>
  <c r="A43" i="20"/>
  <c r="A57" i="20"/>
  <c r="A72" i="20"/>
  <c r="A30" i="34"/>
  <c r="I16" i="37"/>
  <c r="I14" i="37" s="1"/>
  <c r="I16" i="34"/>
  <c r="I14" i="34" s="1"/>
  <c r="A37" i="31"/>
  <c r="J16" i="30"/>
  <c r="J14" i="30"/>
  <c r="F17" i="36"/>
  <c r="F16" i="36"/>
  <c r="F14" i="36" s="1"/>
  <c r="A54" i="36"/>
  <c r="A57" i="36"/>
  <c r="F17" i="35"/>
  <c r="F16" i="35" s="1"/>
  <c r="F14" i="35" s="1"/>
  <c r="H17" i="35"/>
  <c r="G17" i="35"/>
  <c r="G16" i="35" s="1"/>
  <c r="G14" i="35"/>
  <c r="A43" i="34"/>
  <c r="G16" i="34"/>
  <c r="G14" i="34" s="1"/>
  <c r="A54" i="34"/>
  <c r="I17" i="32"/>
  <c r="A43" i="32"/>
  <c r="F17" i="31"/>
  <c r="F16" i="31"/>
  <c r="F14" i="31" s="1"/>
  <c r="E17" i="31"/>
  <c r="E16" i="31" s="1"/>
  <c r="E14" i="31" s="1"/>
  <c r="J17" i="20"/>
  <c r="J16" i="20" s="1"/>
  <c r="J14" i="20" s="1"/>
  <c r="H17" i="20"/>
  <c r="H16" i="20"/>
  <c r="H14" i="20" s="1"/>
  <c r="E17" i="20"/>
  <c r="J10" i="29"/>
  <c r="G12" i="18"/>
  <c r="A30" i="31"/>
  <c r="J16" i="37"/>
  <c r="J14" i="37" s="1"/>
  <c r="A37" i="34"/>
  <c r="F16" i="34"/>
  <c r="F14" i="34"/>
  <c r="H16" i="32"/>
  <c r="H14" i="32"/>
  <c r="E54" i="29"/>
  <c r="E52" i="29"/>
  <c r="I20" i="29"/>
  <c r="F40" i="29"/>
  <c r="G40" i="29"/>
  <c r="I40" i="29"/>
  <c r="I41" i="29"/>
  <c r="J42" i="29"/>
  <c r="F43" i="29"/>
  <c r="I43" i="29"/>
  <c r="G44" i="29"/>
  <c r="J44" i="29"/>
  <c r="G17" i="32"/>
  <c r="G16" i="32"/>
  <c r="G14" i="32" s="1"/>
  <c r="E44" i="29"/>
  <c r="A70" i="31"/>
  <c r="I16" i="30"/>
  <c r="I14" i="30" s="1"/>
  <c r="H17" i="30"/>
  <c r="H16" i="30" s="1"/>
  <c r="H14" i="30" s="1"/>
  <c r="A71" i="30"/>
  <c r="A37" i="30"/>
  <c r="F21" i="29"/>
  <c r="G21" i="29"/>
  <c r="E43" i="29"/>
  <c r="E42" i="29"/>
  <c r="A18" i="20"/>
  <c r="I17" i="20"/>
  <c r="I16" i="20" s="1"/>
  <c r="I14" i="20" s="1"/>
  <c r="I22" i="29"/>
  <c r="A75" i="30"/>
  <c r="A70" i="30"/>
  <c r="A19" i="18"/>
  <c r="A42" i="27"/>
  <c r="E22" i="29"/>
  <c r="G26" i="29"/>
  <c r="A70" i="36"/>
  <c r="A75" i="36"/>
  <c r="A30" i="36"/>
  <c r="A71" i="36"/>
  <c r="A23" i="35"/>
  <c r="I16" i="35"/>
  <c r="I14" i="35"/>
  <c r="H16" i="35"/>
  <c r="H14" i="35"/>
  <c r="A70" i="35"/>
  <c r="E16" i="34"/>
  <c r="E14" i="34" s="1"/>
  <c r="A70" i="34"/>
  <c r="F35" i="29"/>
  <c r="J16" i="34"/>
  <c r="J14" i="34" s="1"/>
  <c r="A71" i="34"/>
  <c r="E16" i="33"/>
  <c r="E14" i="33"/>
  <c r="A23" i="33"/>
  <c r="F16" i="33"/>
  <c r="F14" i="33" s="1"/>
  <c r="A71" i="33"/>
  <c r="G27" i="29"/>
  <c r="I27" i="29"/>
  <c r="A21" i="18"/>
  <c r="A44" i="18"/>
  <c r="A42" i="18"/>
  <c r="A55" i="18"/>
  <c r="H16" i="33"/>
  <c r="H14" i="33"/>
  <c r="F17" i="32"/>
  <c r="F16" i="32"/>
  <c r="F14" i="32" s="1"/>
  <c r="A60" i="18"/>
  <c r="F36" i="29"/>
  <c r="H72" i="18"/>
  <c r="H70" i="18" s="1"/>
  <c r="A19" i="29"/>
  <c r="H75" i="18"/>
  <c r="H71" i="18"/>
  <c r="A80" i="18"/>
  <c r="A67" i="18"/>
  <c r="G26" i="18"/>
  <c r="G23" i="18"/>
  <c r="G17" i="18" s="1"/>
  <c r="G16" i="18" s="1"/>
  <c r="G14" i="18" s="1"/>
  <c r="A62" i="18"/>
  <c r="A30" i="32"/>
  <c r="A43" i="31"/>
  <c r="A71" i="31"/>
  <c r="A20" i="18"/>
  <c r="F23" i="18"/>
  <c r="H23" i="18"/>
  <c r="H45" i="29"/>
  <c r="A61" i="18"/>
  <c r="A58" i="18"/>
  <c r="A52" i="18"/>
  <c r="A24" i="18"/>
  <c r="I18" i="18"/>
  <c r="A24" i="29"/>
  <c r="E16" i="30"/>
  <c r="E14" i="30" s="1"/>
  <c r="G17" i="30"/>
  <c r="G16" i="30" s="1"/>
  <c r="G14" i="30" s="1"/>
  <c r="A70" i="20"/>
  <c r="E18" i="18"/>
  <c r="A56" i="18"/>
  <c r="F20" i="29"/>
  <c r="A73" i="18"/>
  <c r="A60" i="29"/>
  <c r="I72" i="18"/>
  <c r="I70" i="18"/>
  <c r="A64" i="18"/>
  <c r="A74" i="18"/>
  <c r="A75" i="20"/>
  <c r="F75" i="18"/>
  <c r="F71" i="18" s="1"/>
  <c r="E16" i="20"/>
  <c r="E14" i="20" s="1"/>
  <c r="G17" i="20"/>
  <c r="G16" i="20" s="1"/>
  <c r="G14" i="20" s="1"/>
  <c r="A63" i="20"/>
  <c r="H46" i="27"/>
  <c r="C46" i="27"/>
  <c r="C43" i="27"/>
  <c r="F45" i="27"/>
  <c r="I45" i="27"/>
  <c r="H45" i="27"/>
  <c r="I44" i="27"/>
  <c r="G46" i="27"/>
  <c r="E45" i="27"/>
  <c r="F46" i="27"/>
  <c r="I46" i="27"/>
  <c r="J46" i="27"/>
  <c r="J43" i="27"/>
  <c r="A37" i="37"/>
  <c r="G36" i="37"/>
  <c r="G16" i="37" s="1"/>
  <c r="G14" i="37" s="1"/>
  <c r="A23" i="36"/>
  <c r="H17" i="36"/>
  <c r="H16" i="36" s="1"/>
  <c r="H14" i="36" s="1"/>
  <c r="A37" i="36"/>
  <c r="I36" i="36"/>
  <c r="I16" i="36" s="1"/>
  <c r="I14" i="36" s="1"/>
  <c r="J17" i="35"/>
  <c r="J16" i="35"/>
  <c r="J14" i="35" s="1"/>
  <c r="A37" i="35"/>
  <c r="E36" i="35"/>
  <c r="E16" i="35"/>
  <c r="E14" i="35" s="1"/>
  <c r="H21" i="29"/>
  <c r="I21" i="29"/>
  <c r="J21" i="29"/>
  <c r="F22" i="29"/>
  <c r="G22" i="29"/>
  <c r="H22" i="29"/>
  <c r="J22" i="29"/>
  <c r="F23" i="29"/>
  <c r="G23" i="29"/>
  <c r="H23" i="29"/>
  <c r="J23" i="29"/>
  <c r="F27" i="29"/>
  <c r="H27" i="29"/>
  <c r="J27" i="29"/>
  <c r="G35" i="29"/>
  <c r="H35" i="29"/>
  <c r="I35" i="29"/>
  <c r="J35" i="29"/>
  <c r="H40" i="29"/>
  <c r="G41" i="29"/>
  <c r="J41" i="29"/>
  <c r="F42" i="29"/>
  <c r="H42" i="29"/>
  <c r="I42" i="29"/>
  <c r="G43" i="29"/>
  <c r="H43" i="29"/>
  <c r="J43" i="29"/>
  <c r="F44" i="29"/>
  <c r="H44" i="29"/>
  <c r="I44" i="29"/>
  <c r="G72" i="18"/>
  <c r="E41" i="29"/>
  <c r="E23" i="29"/>
  <c r="J17" i="33"/>
  <c r="J16" i="33"/>
  <c r="J14" i="33" s="1"/>
  <c r="E18" i="29"/>
  <c r="F37" i="18"/>
  <c r="A28" i="18"/>
  <c r="H20" i="29"/>
  <c r="J20" i="29"/>
  <c r="J18" i="29" s="1"/>
  <c r="I43" i="18"/>
  <c r="A43" i="18" s="1"/>
  <c r="I37" i="18"/>
  <c r="I26" i="29"/>
  <c r="I25" i="29" s="1"/>
  <c r="H36" i="18"/>
  <c r="F26" i="29"/>
  <c r="A48" i="18"/>
  <c r="A34" i="29"/>
  <c r="A45" i="18"/>
  <c r="J37" i="18"/>
  <c r="H30" i="18"/>
  <c r="H26" i="29"/>
  <c r="H25" i="29"/>
  <c r="F41" i="29"/>
  <c r="J26" i="29"/>
  <c r="I16" i="32"/>
  <c r="I14" i="32"/>
  <c r="A46" i="18"/>
  <c r="A31" i="18"/>
  <c r="G55" i="29"/>
  <c r="E59" i="29"/>
  <c r="E57" i="29" s="1"/>
  <c r="E53" i="29" s="1"/>
  <c r="E75" i="18"/>
  <c r="E71" i="18" s="1"/>
  <c r="A79" i="18"/>
  <c r="I38" i="29"/>
  <c r="I54" i="18"/>
  <c r="A18" i="32"/>
  <c r="E17" i="32"/>
  <c r="E16" i="32" s="1"/>
  <c r="E14" i="32" s="1"/>
  <c r="F32" i="29"/>
  <c r="A32" i="29"/>
  <c r="A50" i="18"/>
  <c r="J30" i="18"/>
  <c r="J40" i="29"/>
  <c r="G46" i="29"/>
  <c r="G45" i="29"/>
  <c r="G63" i="18"/>
  <c r="I46" i="29"/>
  <c r="I45" i="29"/>
  <c r="I63" i="18"/>
  <c r="F47" i="29"/>
  <c r="F63" i="18"/>
  <c r="F36" i="18"/>
  <c r="A65" i="18"/>
  <c r="F56" i="29"/>
  <c r="F72" i="18"/>
  <c r="F70" i="18"/>
  <c r="J56" i="29"/>
  <c r="J54" i="29"/>
  <c r="J52" i="29" s="1"/>
  <c r="J72" i="18"/>
  <c r="J70" i="18" s="1"/>
  <c r="G58" i="29"/>
  <c r="G57" i="29" s="1"/>
  <c r="G53" i="29" s="1"/>
  <c r="G75" i="18"/>
  <c r="G71" i="18"/>
  <c r="I58" i="29"/>
  <c r="I57" i="29"/>
  <c r="I53" i="29" s="1"/>
  <c r="I75" i="18"/>
  <c r="I71" i="18" s="1"/>
  <c r="J58" i="29"/>
  <c r="J75" i="18"/>
  <c r="J71" i="18" s="1"/>
  <c r="E48" i="29"/>
  <c r="A66" i="18"/>
  <c r="A34" i="18"/>
  <c r="A33" i="18"/>
  <c r="E30" i="18"/>
  <c r="E40" i="29"/>
  <c r="E33" i="29"/>
  <c r="A33" i="29" s="1"/>
  <c r="A51" i="18"/>
  <c r="E31" i="29"/>
  <c r="A31" i="29"/>
  <c r="A49" i="18"/>
  <c r="E29" i="29"/>
  <c r="A29" i="29" s="1"/>
  <c r="A47" i="18"/>
  <c r="A39" i="18"/>
  <c r="A27" i="18"/>
  <c r="E26" i="29"/>
  <c r="E25" i="29"/>
  <c r="E26" i="18"/>
  <c r="E23" i="18"/>
  <c r="F18" i="18"/>
  <c r="H18" i="18"/>
  <c r="J18" i="18"/>
  <c r="E37" i="29"/>
  <c r="A37" i="29" s="1"/>
  <c r="E36" i="29"/>
  <c r="E54" i="18"/>
  <c r="E36" i="18"/>
  <c r="G37" i="29"/>
  <c r="G36" i="29"/>
  <c r="G54" i="18"/>
  <c r="J17" i="32"/>
  <c r="J16" i="32"/>
  <c r="J14" i="32" s="1"/>
  <c r="A26" i="32"/>
  <c r="A30" i="29"/>
  <c r="A38" i="18"/>
  <c r="A26" i="18"/>
  <c r="H17" i="31"/>
  <c r="H16" i="31" s="1"/>
  <c r="H14" i="31" s="1"/>
  <c r="A23" i="31"/>
  <c r="G37" i="18"/>
  <c r="A37" i="18" s="1"/>
  <c r="G54" i="29"/>
  <c r="G52" i="29"/>
  <c r="A62" i="29"/>
  <c r="H57" i="29"/>
  <c r="H53" i="29" s="1"/>
  <c r="F17" i="30"/>
  <c r="F16" i="30" s="1"/>
  <c r="F14" i="30" s="1"/>
  <c r="A23" i="30"/>
  <c r="A49" i="29"/>
  <c r="I52" i="29"/>
  <c r="J23" i="18"/>
  <c r="J36" i="18"/>
  <c r="A44" i="29"/>
  <c r="A27" i="29"/>
  <c r="A57" i="18"/>
  <c r="A71" i="20"/>
  <c r="A38" i="27"/>
  <c r="I23" i="18"/>
  <c r="I17" i="18" s="1"/>
  <c r="I16" i="18" s="1"/>
  <c r="I14" i="18" s="1"/>
  <c r="G39" i="29"/>
  <c r="A37" i="20"/>
  <c r="G70" i="18"/>
  <c r="H54" i="29"/>
  <c r="H52" i="29"/>
  <c r="A63" i="29"/>
  <c r="A43" i="29"/>
  <c r="A23" i="29"/>
  <c r="I18" i="29"/>
  <c r="G18" i="29"/>
  <c r="A36" i="27"/>
  <c r="F10" i="27"/>
  <c r="H10" i="28"/>
  <c r="F10" i="20"/>
  <c r="H10" i="35"/>
  <c r="I10" i="34"/>
  <c r="G10" i="33"/>
  <c r="G10" i="32"/>
  <c r="I10" i="31"/>
  <c r="F10" i="30"/>
  <c r="H10" i="27"/>
  <c r="I10" i="37"/>
  <c r="F10" i="36"/>
  <c r="I10" i="35"/>
  <c r="F10" i="34"/>
  <c r="F10" i="33"/>
  <c r="H10" i="32"/>
  <c r="H10" i="31"/>
  <c r="I10" i="30"/>
  <c r="I10" i="27"/>
  <c r="F10" i="28"/>
  <c r="G10" i="20"/>
  <c r="A26" i="20"/>
  <c r="A23" i="20"/>
  <c r="F17" i="20"/>
  <c r="F16" i="20" s="1"/>
  <c r="F14" i="20" s="1"/>
  <c r="A41" i="27"/>
  <c r="A32" i="27"/>
  <c r="A41" i="29"/>
  <c r="H39" i="29"/>
  <c r="A21" i="29"/>
  <c r="F18" i="29"/>
  <c r="A75" i="18"/>
  <c r="A63" i="18"/>
  <c r="A40" i="29"/>
  <c r="A20" i="29"/>
  <c r="A72" i="18"/>
  <c r="A46" i="29"/>
  <c r="E17" i="29"/>
  <c r="E16" i="29" s="1"/>
  <c r="G12" i="36"/>
  <c r="G12" i="27"/>
  <c r="H12" i="18"/>
  <c r="G12" i="35"/>
  <c r="G12" i="37"/>
  <c r="G12" i="33"/>
  <c r="G12" i="34"/>
  <c r="G12" i="30"/>
  <c r="G12" i="20"/>
  <c r="G12" i="28"/>
  <c r="G12" i="31"/>
  <c r="G12" i="32"/>
  <c r="G12" i="29"/>
  <c r="G36" i="18"/>
  <c r="G25" i="29"/>
  <c r="G17" i="29"/>
  <c r="G16" i="29" s="1"/>
  <c r="G14" i="29" s="1"/>
  <c r="F17" i="18"/>
  <c r="F16" i="18" s="1"/>
  <c r="F14" i="18" s="1"/>
  <c r="A45" i="27"/>
  <c r="J39" i="29"/>
  <c r="A54" i="18"/>
  <c r="A26" i="29"/>
  <c r="A56" i="29"/>
  <c r="H17" i="18"/>
  <c r="H16" i="18"/>
  <c r="H14" i="18" s="1"/>
  <c r="E39" i="29"/>
  <c r="A22" i="29"/>
  <c r="A30" i="18"/>
  <c r="F39" i="29"/>
  <c r="A35" i="29"/>
  <c r="A58" i="29"/>
  <c r="A47" i="29"/>
  <c r="F45" i="29"/>
  <c r="A38" i="29"/>
  <c r="I36" i="29"/>
  <c r="A36" i="29"/>
  <c r="J25" i="29"/>
  <c r="F25" i="29"/>
  <c r="H18" i="29"/>
  <c r="H17" i="29"/>
  <c r="H16" i="29" s="1"/>
  <c r="H14" i="29" s="1"/>
  <c r="A48" i="29"/>
  <c r="E45" i="29"/>
  <c r="I39" i="29"/>
  <c r="A42" i="29"/>
  <c r="J17" i="18"/>
  <c r="J16" i="18" s="1"/>
  <c r="J14" i="18" s="1"/>
  <c r="A18" i="18"/>
  <c r="E17" i="18"/>
  <c r="E16" i="18" s="1"/>
  <c r="E14" i="18" s="1"/>
  <c r="I36" i="18"/>
  <c r="A23" i="18"/>
  <c r="F17" i="29"/>
  <c r="F16" i="29" s="1"/>
  <c r="F14" i="29" s="1"/>
  <c r="H12" i="33"/>
  <c r="H12" i="35"/>
  <c r="H12" i="29"/>
  <c r="H12" i="28"/>
  <c r="H12" i="34"/>
  <c r="H12" i="30"/>
  <c r="I12" i="18"/>
  <c r="I12" i="33" s="1"/>
  <c r="H12" i="27"/>
  <c r="H12" i="31"/>
  <c r="H12" i="20"/>
  <c r="H12" i="32"/>
  <c r="H12" i="36"/>
  <c r="H12" i="37"/>
  <c r="A39" i="29"/>
  <c r="A45" i="29"/>
  <c r="I12" i="27"/>
  <c r="I12" i="37"/>
  <c r="I12" i="32"/>
  <c r="I12" i="31"/>
  <c r="I12" i="30"/>
  <c r="I12" i="28"/>
  <c r="I12" i="29"/>
  <c r="C17" i="27"/>
  <c r="G17" i="27"/>
  <c r="F25" i="27"/>
  <c r="H25" i="27"/>
  <c r="F24" i="27"/>
  <c r="F22" i="27"/>
  <c r="F23" i="27"/>
  <c r="F20" i="27"/>
  <c r="J23" i="27"/>
  <c r="F17" i="27"/>
  <c r="C21" i="27"/>
  <c r="C19" i="27"/>
  <c r="E25" i="27"/>
  <c r="E24" i="27"/>
  <c r="I25" i="27"/>
  <c r="G23" i="27"/>
  <c r="J17" i="27"/>
  <c r="H20" i="27"/>
  <c r="I17" i="27"/>
  <c r="I23" i="27"/>
  <c r="E21" i="27"/>
  <c r="E18" i="27"/>
  <c r="G25" i="27"/>
  <c r="E23" i="27"/>
  <c r="J20" i="27"/>
  <c r="G21" i="27"/>
  <c r="I21" i="27"/>
  <c r="C23" i="27"/>
  <c r="C22" i="27"/>
  <c r="G19" i="27"/>
  <c r="I22" i="27"/>
  <c r="G22" i="27"/>
  <c r="H17" i="27"/>
  <c r="G20" i="27"/>
  <c r="J24" i="27"/>
  <c r="H23" i="27"/>
  <c r="F21" i="27"/>
  <c r="G18" i="27"/>
  <c r="H24" i="27"/>
  <c r="J21" i="27"/>
  <c r="H19" i="27"/>
  <c r="H22" i="27"/>
  <c r="C24" i="27"/>
  <c r="C18" i="27"/>
  <c r="J19" i="27"/>
  <c r="J18" i="27"/>
  <c r="F19" i="27"/>
  <c r="J25" i="27"/>
  <c r="I18" i="27"/>
  <c r="G24" i="27"/>
  <c r="E22" i="27"/>
  <c r="H21" i="27"/>
  <c r="I24" i="27"/>
  <c r="I20" i="27"/>
  <c r="F18" i="27"/>
  <c r="C25" i="27"/>
  <c r="C20" i="27"/>
  <c r="I19" i="27"/>
  <c r="E19" i="27"/>
  <c r="H18" i="27"/>
  <c r="J22" i="27"/>
  <c r="E17" i="27"/>
  <c r="E20" i="27"/>
  <c r="J13" i="29" l="1"/>
  <c r="J14" i="27"/>
  <c r="H13" i="29"/>
  <c r="H14" i="27"/>
  <c r="I14" i="27"/>
  <c r="F13" i="29"/>
  <c r="F14" i="27"/>
  <c r="A70" i="18"/>
  <c r="J17" i="29"/>
  <c r="J16" i="29" s="1"/>
  <c r="J14" i="29" s="1"/>
  <c r="A18" i="29"/>
  <c r="E14" i="27"/>
  <c r="E14" i="29"/>
  <c r="E13" i="29" s="1"/>
  <c r="I17" i="29"/>
  <c r="I16" i="29" s="1"/>
  <c r="I14" i="29" s="1"/>
  <c r="I13" i="29" s="1"/>
  <c r="A25" i="29"/>
  <c r="G14" i="27"/>
  <c r="G13" i="29"/>
  <c r="I12" i="35"/>
  <c r="I12" i="34"/>
  <c r="I12" i="20"/>
  <c r="I12" i="36"/>
  <c r="J12" i="18"/>
  <c r="A17" i="29"/>
  <c r="A71" i="28"/>
  <c r="A18" i="28"/>
  <c r="I36" i="28"/>
  <c r="I16" i="28" s="1"/>
  <c r="I14" i="28" s="1"/>
  <c r="A29" i="27"/>
  <c r="A26" i="27"/>
  <c r="A40" i="27"/>
  <c r="A31" i="27"/>
  <c r="J57" i="29"/>
  <c r="J53" i="29" s="1"/>
  <c r="E70" i="32"/>
  <c r="A70" i="32" s="1"/>
  <c r="A71" i="18"/>
  <c r="A59" i="29"/>
  <c r="F57" i="29"/>
  <c r="A43" i="27"/>
  <c r="A44" i="27"/>
  <c r="F54" i="29"/>
  <c r="A55" i="29"/>
  <c r="A28" i="27"/>
  <c r="A30" i="27"/>
  <c r="A34" i="27"/>
  <c r="A33" i="27"/>
  <c r="A39" i="27"/>
  <c r="A37" i="27"/>
  <c r="A35" i="27"/>
  <c r="A27" i="27"/>
  <c r="A46" i="27"/>
  <c r="F16" i="27"/>
  <c r="F15" i="27" s="1"/>
  <c r="A20" i="27"/>
  <c r="E16" i="27"/>
  <c r="E15" i="27" s="1"/>
  <c r="A17" i="27"/>
  <c r="H16" i="27"/>
  <c r="H15" i="27" s="1"/>
  <c r="A19" i="27"/>
  <c r="A23" i="27"/>
  <c r="G16" i="27"/>
  <c r="G15" i="27" s="1"/>
  <c r="A18" i="27"/>
  <c r="A21" i="27"/>
  <c r="A22" i="27"/>
  <c r="I16" i="27"/>
  <c r="I15" i="27" s="1"/>
  <c r="J16" i="27"/>
  <c r="J15" i="27" s="1"/>
  <c r="A24" i="27"/>
  <c r="A25" i="27"/>
  <c r="J12" i="32" l="1"/>
  <c r="J12" i="28"/>
  <c r="J12" i="36"/>
  <c r="J12" i="37"/>
  <c r="J12" i="31"/>
  <c r="J12" i="29"/>
  <c r="J12" i="34"/>
  <c r="J12" i="30"/>
  <c r="J12" i="33"/>
  <c r="J12" i="27"/>
  <c r="J12" i="20"/>
  <c r="J12" i="35"/>
  <c r="A16" i="29"/>
  <c r="F53" i="29"/>
  <c r="A53" i="29" s="1"/>
  <c r="A57" i="29"/>
  <c r="F52" i="29"/>
  <c r="A52" i="29" s="1"/>
  <c r="A54" i="29"/>
</calcChain>
</file>

<file path=xl/sharedStrings.xml><?xml version="1.0" encoding="utf-8"?>
<sst xmlns="http://schemas.openxmlformats.org/spreadsheetml/2006/main" count="1368" uniqueCount="179">
  <si>
    <t>П О К А З А Т Е Л И</t>
  </si>
  <si>
    <t xml:space="preserve"> A</t>
  </si>
  <si>
    <t>01-00</t>
  </si>
  <si>
    <t>02-00</t>
  </si>
  <si>
    <t>08-00</t>
  </si>
  <si>
    <t>10-00</t>
  </si>
  <si>
    <t>40-00</t>
  </si>
  <si>
    <t>41-00</t>
  </si>
  <si>
    <t>42-00</t>
  </si>
  <si>
    <t>45-00</t>
  </si>
  <si>
    <t>46-00</t>
  </si>
  <si>
    <t>39-00</t>
  </si>
  <si>
    <t>Капиталови трансфери</t>
  </si>
  <si>
    <t>00-98</t>
  </si>
  <si>
    <t>1.</t>
  </si>
  <si>
    <t>Hide Rows</t>
  </si>
  <si>
    <t>All Rows</t>
  </si>
  <si>
    <t>Hide Columns</t>
  </si>
  <si>
    <t>All Columns</t>
  </si>
  <si>
    <t>Издръжка</t>
  </si>
  <si>
    <t>Пенсии</t>
  </si>
  <si>
    <t>Текущи трансфери, обезщетения и помощи за домакинствата</t>
  </si>
  <si>
    <t>Здравноосигурителни плащания</t>
  </si>
  <si>
    <t>Прираст на държавния резерв и изкупуване на земеделска продукция</t>
  </si>
  <si>
    <t>Резерв за непредвидени и неотложни разходи</t>
  </si>
  <si>
    <t>Общо разходи</t>
  </si>
  <si>
    <t>Текущи разходи</t>
  </si>
  <si>
    <t>02</t>
  </si>
  <si>
    <t>55-00</t>
  </si>
  <si>
    <t>Стипендии</t>
  </si>
  <si>
    <t>Разходи за членски внос и участие в нетърговски организации и дейности</t>
  </si>
  <si>
    <t>43-00</t>
  </si>
  <si>
    <t>Субсидии за нефинансови предприятия</t>
  </si>
  <si>
    <t>Капиталови разходи</t>
  </si>
  <si>
    <t>Лихви</t>
  </si>
  <si>
    <t>Щатни бройки</t>
  </si>
  <si>
    <t>Средногодишни щатни бройки</t>
  </si>
  <si>
    <t>НАТУРАЛНИ ПОКАЗАТЕЛИ</t>
  </si>
  <si>
    <t>Други възнаграждения и плащания за персонала</t>
  </si>
  <si>
    <t>43-02</t>
  </si>
  <si>
    <t xml:space="preserve">Субсидии за осъществяване на болнична помощ </t>
  </si>
  <si>
    <t>Основен ремонт на дълготрайни материални активи</t>
  </si>
  <si>
    <t>51-00</t>
  </si>
  <si>
    <t>Придобиване на дълготрайни материални активи</t>
  </si>
  <si>
    <t>52-00</t>
  </si>
  <si>
    <t>Придобиване на нематериални дълготрайни активи</t>
  </si>
  <si>
    <t>53-00</t>
  </si>
  <si>
    <t>Придобиване на земя</t>
  </si>
  <si>
    <t>54-00</t>
  </si>
  <si>
    <t>Щатни бройки - общо</t>
  </si>
  <si>
    <t>Средногодишни щатни бройки - общо</t>
  </si>
  <si>
    <t>по трудови правоотношения</t>
  </si>
  <si>
    <t>по служебни правоотношения</t>
  </si>
  <si>
    <t>Лихви по външни заеми</t>
  </si>
  <si>
    <t>Лихви по вътрешни заеми</t>
  </si>
  <si>
    <t>по  трудови правоотношения</t>
  </si>
  <si>
    <t>по  служебни правоотношения</t>
  </si>
  <si>
    <t xml:space="preserve"> (в лева)</t>
  </si>
  <si>
    <t>05-00</t>
  </si>
  <si>
    <t>57-01</t>
  </si>
  <si>
    <t>57-02</t>
  </si>
  <si>
    <t>40-71</t>
  </si>
  <si>
    <t>Плащания за попълване на държавния резерв</t>
  </si>
  <si>
    <t>Плащания за изкупуване на земеделска продукция</t>
  </si>
  <si>
    <t>Постъпления от продажба на държавния резерв (-)</t>
  </si>
  <si>
    <t>49-00</t>
  </si>
  <si>
    <t>P (1)</t>
  </si>
  <si>
    <t>P (2)</t>
  </si>
  <si>
    <t>P (3)</t>
  </si>
  <si>
    <t>P (4)</t>
  </si>
  <si>
    <t>P (5)</t>
  </si>
  <si>
    <t>P (6)</t>
  </si>
  <si>
    <t>P (7)</t>
  </si>
  <si>
    <t>P (8)</t>
  </si>
  <si>
    <t>P (9)</t>
  </si>
  <si>
    <t>P (10)</t>
  </si>
  <si>
    <t>P (11)</t>
  </si>
  <si>
    <t>P (12)</t>
  </si>
  <si>
    <t>P (13)</t>
  </si>
  <si>
    <t>P (14)</t>
  </si>
  <si>
    <t>P (15)</t>
  </si>
  <si>
    <t>P (16)</t>
  </si>
  <si>
    <t>P (17)</t>
  </si>
  <si>
    <t>P (18)</t>
  </si>
  <si>
    <t>P (19)</t>
  </si>
  <si>
    <t>P (20)</t>
  </si>
  <si>
    <t>P (21)</t>
  </si>
  <si>
    <t>P (22)</t>
  </si>
  <si>
    <t>P (23)</t>
  </si>
  <si>
    <t>P (24)</t>
  </si>
  <si>
    <t>P (25)</t>
  </si>
  <si>
    <t>P (26)</t>
  </si>
  <si>
    <t>P (27)</t>
  </si>
  <si>
    <t>P (28)</t>
  </si>
  <si>
    <t>P (29)</t>
  </si>
  <si>
    <t>P (30)</t>
  </si>
  <si>
    <t>Общо ведомствени разходи</t>
  </si>
  <si>
    <t xml:space="preserve">   Персонал</t>
  </si>
  <si>
    <t xml:space="preserve">      Заплати и възнаграждения за персонала, нает по трудови и
      служебни правоотношения</t>
  </si>
  <si>
    <t xml:space="preserve">      Други възнаграждения и плащания за персонала</t>
  </si>
  <si>
    <t xml:space="preserve">   Издръжка</t>
  </si>
  <si>
    <t xml:space="preserve">      Издръжка</t>
  </si>
  <si>
    <t xml:space="preserve">      Лихви</t>
  </si>
  <si>
    <t xml:space="preserve">         Лихви по външни заеми</t>
  </si>
  <si>
    <t xml:space="preserve">         Лихви по вътрешни заеми</t>
  </si>
  <si>
    <t xml:space="preserve">      Разходи за членски внос и участие в нетърговски организации и
      дейности</t>
  </si>
  <si>
    <t xml:space="preserve">   Капиталови разходи</t>
  </si>
  <si>
    <t xml:space="preserve">      Основен ремонт на дълготрайни материални активи</t>
  </si>
  <si>
    <t xml:space="preserve">      Придобиване на дълготрайни материални активи</t>
  </si>
  <si>
    <t xml:space="preserve">      Придобиване на нематериални дълготрайни активи</t>
  </si>
  <si>
    <t xml:space="preserve">      Придобиване на земя</t>
  </si>
  <si>
    <t xml:space="preserve">      Капиталови трансфери</t>
  </si>
  <si>
    <t>2.</t>
  </si>
  <si>
    <t>Администрирани разходни параграфи по бюджета</t>
  </si>
  <si>
    <t>3.</t>
  </si>
  <si>
    <t>ОБЩО РАЗХОДИ</t>
  </si>
  <si>
    <t>РАЗХОДИ - ВСИЧКО</t>
  </si>
  <si>
    <t>Закон</t>
  </si>
  <si>
    <t>Уточнен</t>
  </si>
  <si>
    <t>план</t>
  </si>
  <si>
    <t>Отчет</t>
  </si>
  <si>
    <t>към 31 март</t>
  </si>
  <si>
    <t>към 30 юни</t>
  </si>
  <si>
    <t>към 30 септември</t>
  </si>
  <si>
    <t>към 31 декември</t>
  </si>
  <si>
    <t>Задължителни осигурителни вноски от работодатели</t>
  </si>
  <si>
    <t xml:space="preserve">      Задължителни осигурителни вноски от работодатели</t>
  </si>
  <si>
    <t xml:space="preserve">      Вноски за доброволно осигуряване</t>
  </si>
  <si>
    <t>Вноски за доброволно осигуряване</t>
  </si>
  <si>
    <t>Щатни бройки за дейности в областта на сценичните изкуства, финансирани по единни разходни стандарти</t>
  </si>
  <si>
    <t>Средногодишни щатни бройки за дейности в областта на сценичните изкуства, финансирани по единни разходни стандарти</t>
  </si>
  <si>
    <t>II. РАЗХОДИ - ВСИЧКО</t>
  </si>
  <si>
    <t xml:space="preserve"> 1.</t>
  </si>
  <si>
    <t>Заплати и възнаграждения за персонала, нает по трудови и служебни правоотношения</t>
  </si>
  <si>
    <t xml:space="preserve"> 2.</t>
  </si>
  <si>
    <t xml:space="preserve"> 3.</t>
  </si>
  <si>
    <t xml:space="preserve"> 4.</t>
  </si>
  <si>
    <t>Щатни бройки за дейности в средното образование, финансирани по единни разходни стандарти</t>
  </si>
  <si>
    <t>Средногодишни щатни бройки за дейности в средното образование, финансирани по единни разходни стандарти</t>
  </si>
  <si>
    <t>Сумата на разходите от всички програми по определен показател трябва да съответства на размера на същият показател от отчета по ЕБК.</t>
  </si>
  <si>
    <r>
      <t>Помощен Sheet</t>
    </r>
    <r>
      <rPr>
        <sz val="10"/>
        <rFont val="Arial Cyr"/>
        <charset val="204"/>
      </rPr>
      <t xml:space="preserve"> - Сумата на разходите от всички програми (от Sheet P_Total) по параграфи - за сравнение с отчета по ЕБК (за проверка).</t>
    </r>
  </si>
  <si>
    <t>Субсидии за организации с нестопанска цел</t>
  </si>
  <si>
    <t>Разходи за персонал</t>
  </si>
  <si>
    <t>2014 г.</t>
  </si>
  <si>
    <t>Бюджетна програма................................................................................</t>
  </si>
  <si>
    <t>към Област на политика.........................................................................</t>
  </si>
  <si>
    <t>Разшифровка на ведомствените и администрираните разходи по</t>
  </si>
  <si>
    <t>бюджетни програми за 2014 година</t>
  </si>
  <si>
    <t>Обобщена справка за разходите по бюджетни програми</t>
  </si>
  <si>
    <t>Наименование на бюджетните програми</t>
  </si>
  <si>
    <t>Разходи по бюджетни програми</t>
  </si>
  <si>
    <t xml:space="preserve">      Платени данъци, такси и административни санкции</t>
  </si>
  <si>
    <t>19-00</t>
  </si>
  <si>
    <t>Платени данъци, такси и административни санкции</t>
  </si>
  <si>
    <t>Предоставени текущи и капиталови трансфери за чужбина</t>
  </si>
  <si>
    <t>Текущи трансфери за чужбина</t>
  </si>
  <si>
    <t>49-01</t>
  </si>
  <si>
    <t>Капиталови трансфери за чужбина</t>
  </si>
  <si>
    <t>49-02</t>
  </si>
  <si>
    <t xml:space="preserve"> 5.</t>
  </si>
  <si>
    <t>на МИНИСТЕРСТВО НА ОКОЛНАТА СРЕДА И ВОДИТЕ</t>
  </si>
  <si>
    <t>Програма 1 "Оценка, управление и опазване на водите на Република България"</t>
  </si>
  <si>
    <t>към Политика в областта на управление на водите</t>
  </si>
  <si>
    <t>Програма 2 "Интегрирана система за управление на отпадъците, опазване на земните недра и почвите"</t>
  </si>
  <si>
    <t>към Политика в областта на управление на отпадъците, опазване на земните недра и почвите</t>
  </si>
  <si>
    <t xml:space="preserve">Програма 3 "Намаляване на вредните емисии в атмосферата и подобряване качеството на атмосфирния въздух" </t>
  </si>
  <si>
    <t>към Политика в областта на опазване на чистотата на атмосферния въздух</t>
  </si>
  <si>
    <t>Програма 4 "Съхраняване, укрепване и възтановяване на екосистеми, местообитания, видове и генетичните им ресурси"</t>
  </si>
  <si>
    <t>към Политика в областта на опазване на биологичното разнообразие</t>
  </si>
  <si>
    <t>Програма 5 "Национална система за мониторинг на околната среда и информационна обезпеченост"</t>
  </si>
  <si>
    <t>към Политика в областта на Националната система за мониторинг на околната среда и информационна обезпеченост</t>
  </si>
  <si>
    <t>Програма 6 "Информиране, участие на обществеността в процеса на вземане на решения и прилагане на механизмите за контрол"</t>
  </si>
  <si>
    <t>към Политика за повишаване на екологичното съзнание и култура</t>
  </si>
  <si>
    <t>Програма 7 "Оценка и управление на въздействието върху околната среда"</t>
  </si>
  <si>
    <t>към Политика за предотвратяване и контрол на замърсяването и управление на химикалките</t>
  </si>
  <si>
    <t>Програма 8 "Управление на дейностите по изменение на климата"</t>
  </si>
  <si>
    <t>към Политика в областта на управление на дейностите по изменение на климата</t>
  </si>
  <si>
    <t>Програма 9 "Администрация"</t>
  </si>
  <si>
    <t>към Политика - Администрация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</si>
</sst>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_)"/>
  </numFmts>
  <fonts count="25" x14ac:knownFonts="1">
    <font>
      <sz val="10"/>
      <name val="Arial"/>
      <charset val="204"/>
    </font>
    <font>
      <sz val="10"/>
      <color indexed="10"/>
      <name val="Arial CYR"/>
      <family val="2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sz val="9"/>
      <color indexed="10"/>
      <name val="Arial CYR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 CYR"/>
      <family val="2"/>
      <charset val="204"/>
    </font>
    <font>
      <sz val="9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10"/>
      <color indexed="10"/>
      <name val="Arial"/>
      <family val="2"/>
      <charset val="204"/>
    </font>
    <font>
      <sz val="10"/>
      <color indexed="8"/>
      <name val="Arial CYR"/>
      <charset val="204"/>
    </font>
    <font>
      <b/>
      <sz val="10"/>
      <color indexed="10"/>
      <name val="Arial CYR"/>
      <family val="2"/>
      <charset val="204"/>
    </font>
    <font>
      <b/>
      <sz val="10"/>
      <name val="Arial Cyr"/>
      <charset val="204"/>
    </font>
    <font>
      <sz val="10"/>
      <color indexed="21"/>
      <name val="Arial CYR"/>
      <family val="2"/>
      <charset val="204"/>
    </font>
    <font>
      <b/>
      <sz val="10"/>
      <color indexed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b/>
      <sz val="10"/>
      <color indexed="8"/>
      <name val="Arial CYR"/>
      <charset val="204"/>
    </font>
    <font>
      <u/>
      <sz val="10"/>
      <name val="Arial CYR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1" fillId="0" borderId="0" xfId="0" applyFont="1" applyFill="1" applyAlignment="1" applyProtection="1">
      <alignment vertical="top"/>
    </xf>
    <xf numFmtId="0" fontId="2" fillId="0" borderId="0" xfId="0" applyFont="1" applyFill="1" applyAlignment="1" applyProtection="1">
      <alignment vertical="top"/>
    </xf>
    <xf numFmtId="0" fontId="3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  <protection locked="0"/>
    </xf>
    <xf numFmtId="0" fontId="2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horizontal="center" vertical="top"/>
    </xf>
    <xf numFmtId="0" fontId="4" fillId="0" borderId="0" xfId="0" applyFont="1" applyFill="1" applyAlignment="1" applyProtection="1">
      <alignment vertical="top"/>
    </xf>
    <xf numFmtId="0" fontId="5" fillId="0" borderId="1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horizontal="center" vertical="top"/>
    </xf>
    <xf numFmtId="0" fontId="5" fillId="0" borderId="3" xfId="0" applyFont="1" applyFill="1" applyBorder="1" applyAlignment="1" applyProtection="1">
      <alignment horizontal="center" vertical="top"/>
    </xf>
    <xf numFmtId="0" fontId="10" fillId="0" borderId="2" xfId="0" applyFont="1" applyFill="1" applyBorder="1" applyAlignment="1" applyProtection="1">
      <alignment vertical="top"/>
    </xf>
    <xf numFmtId="0" fontId="9" fillId="0" borderId="2" xfId="0" applyFont="1" applyFill="1" applyBorder="1" applyAlignment="1" applyProtection="1">
      <alignment vertical="top"/>
    </xf>
    <xf numFmtId="0" fontId="12" fillId="0" borderId="0" xfId="0" applyFont="1" applyFill="1" applyAlignment="1" applyProtection="1">
      <alignment vertical="top"/>
    </xf>
    <xf numFmtId="0" fontId="0" fillId="0" borderId="0" xfId="0" quotePrefix="1" applyAlignment="1">
      <alignment horizontal="left"/>
    </xf>
    <xf numFmtId="0" fontId="1" fillId="0" borderId="0" xfId="0" applyFont="1" applyFill="1" applyProtection="1"/>
    <xf numFmtId="0" fontId="5" fillId="0" borderId="0" xfId="0" applyFont="1" applyFill="1" applyProtection="1"/>
    <xf numFmtId="0" fontId="5" fillId="0" borderId="3" xfId="0" applyFont="1" applyFill="1" applyBorder="1" applyAlignment="1" applyProtection="1">
      <alignment horizontal="center"/>
    </xf>
    <xf numFmtId="0" fontId="4" fillId="0" borderId="0" xfId="0" applyFont="1" applyFill="1" applyProtection="1"/>
    <xf numFmtId="0" fontId="9" fillId="0" borderId="2" xfId="0" applyFont="1" applyFill="1" applyBorder="1" applyProtection="1"/>
    <xf numFmtId="0" fontId="4" fillId="0" borderId="2" xfId="0" applyNumberFormat="1" applyFont="1" applyFill="1" applyBorder="1" applyAlignment="1" applyProtection="1">
      <alignment horizontal="left" vertical="top" wrapText="1"/>
    </xf>
    <xf numFmtId="0" fontId="4" fillId="0" borderId="2" xfId="0" quotePrefix="1" applyNumberFormat="1" applyFont="1" applyFill="1" applyBorder="1" applyAlignment="1" applyProtection="1">
      <alignment horizontal="left" vertical="top" wrapText="1"/>
    </xf>
    <xf numFmtId="0" fontId="6" fillId="0" borderId="2" xfId="0" quotePrefix="1" applyNumberFormat="1" applyFont="1" applyFill="1" applyBorder="1" applyAlignment="1" applyProtection="1">
      <alignment horizontal="left" vertical="top"/>
    </xf>
    <xf numFmtId="0" fontId="5" fillId="0" borderId="2" xfId="0" applyNumberFormat="1" applyFont="1" applyFill="1" applyBorder="1" applyAlignment="1" applyProtection="1">
      <alignment horizontal="left" vertical="top"/>
    </xf>
    <xf numFmtId="0" fontId="5" fillId="0" borderId="2" xfId="0" quotePrefix="1" applyNumberFormat="1" applyFont="1" applyFill="1" applyBorder="1" applyAlignment="1" applyProtection="1">
      <alignment horizontal="left" vertical="top"/>
    </xf>
    <xf numFmtId="0" fontId="4" fillId="0" borderId="2" xfId="0" quotePrefix="1" applyNumberFormat="1" applyFont="1" applyFill="1" applyBorder="1" applyAlignment="1" applyProtection="1">
      <alignment horizontal="left" vertical="top"/>
    </xf>
    <xf numFmtId="0" fontId="4" fillId="0" borderId="4" xfId="0" quotePrefix="1" applyNumberFormat="1" applyFont="1" applyFill="1" applyBorder="1" applyAlignment="1" applyProtection="1">
      <alignment horizontal="center" vertical="top" wrapText="1"/>
    </xf>
    <xf numFmtId="0" fontId="5" fillId="0" borderId="5" xfId="0" quotePrefix="1" applyNumberFormat="1" applyFont="1" applyFill="1" applyBorder="1" applyAlignment="1" applyProtection="1">
      <alignment horizontal="center" vertical="top"/>
    </xf>
    <xf numFmtId="0" fontId="4" fillId="0" borderId="2" xfId="0" quotePrefix="1" applyNumberFormat="1" applyFont="1" applyFill="1" applyBorder="1" applyAlignment="1" applyProtection="1">
      <alignment horizontal="left" vertical="top" wrapText="1" indent="1"/>
    </xf>
    <xf numFmtId="164" fontId="9" fillId="0" borderId="2" xfId="0" quotePrefix="1" applyNumberFormat="1" applyFont="1" applyFill="1" applyBorder="1" applyAlignment="1" applyProtection="1">
      <alignment horizontal="left" vertical="top" wrapText="1"/>
    </xf>
    <xf numFmtId="49" fontId="13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top"/>
    </xf>
    <xf numFmtId="0" fontId="5" fillId="0" borderId="6" xfId="0" applyFont="1" applyFill="1" applyBorder="1" applyAlignment="1" applyProtection="1">
      <alignment vertical="top"/>
    </xf>
    <xf numFmtId="0" fontId="6" fillId="0" borderId="6" xfId="0" quotePrefix="1" applyFont="1" applyFill="1" applyBorder="1" applyAlignment="1" applyProtection="1">
      <alignment horizontal="left" vertical="top" wrapText="1"/>
    </xf>
    <xf numFmtId="49" fontId="5" fillId="0" borderId="6" xfId="0" quotePrefix="1" applyNumberFormat="1" applyFont="1" applyFill="1" applyBorder="1" applyAlignment="1" applyProtection="1">
      <alignment horizontal="center" vertical="top"/>
    </xf>
    <xf numFmtId="0" fontId="5" fillId="0" borderId="2" xfId="0" quotePrefix="1" applyFont="1" applyFill="1" applyBorder="1" applyAlignment="1" applyProtection="1">
      <alignment horizontal="left" vertical="top" wrapText="1"/>
    </xf>
    <xf numFmtId="49" fontId="5" fillId="0" borderId="2" xfId="0" quotePrefix="1" applyNumberFormat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left" vertical="top"/>
    </xf>
    <xf numFmtId="164" fontId="4" fillId="0" borderId="2" xfId="0" quotePrefix="1" applyNumberFormat="1" applyFont="1" applyFill="1" applyBorder="1" applyAlignment="1" applyProtection="1">
      <alignment horizontal="center" vertical="top" wrapText="1"/>
    </xf>
    <xf numFmtId="164" fontId="4" fillId="0" borderId="2" xfId="0" applyNumberFormat="1" applyFont="1" applyFill="1" applyBorder="1" applyAlignment="1" applyProtection="1">
      <alignment horizontal="center" vertical="top" wrapText="1"/>
    </xf>
    <xf numFmtId="164" fontId="8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applyNumberFormat="1" applyFont="1" applyFill="1" applyBorder="1" applyAlignment="1" applyProtection="1">
      <alignment horizontal="left" vertical="top" wrapText="1" indent="2"/>
    </xf>
    <xf numFmtId="164" fontId="4" fillId="0" borderId="2" xfId="0" quotePrefix="1" applyNumberFormat="1" applyFont="1" applyFill="1" applyBorder="1" applyAlignment="1" applyProtection="1">
      <alignment horizontal="left" vertical="top" wrapText="1" indent="2"/>
    </xf>
    <xf numFmtId="164" fontId="8" fillId="0" borderId="2" xfId="0" quotePrefix="1" applyNumberFormat="1" applyFont="1" applyFill="1" applyBorder="1" applyAlignment="1" applyProtection="1">
      <alignment horizontal="left" vertical="top" wrapText="1" indent="1"/>
    </xf>
    <xf numFmtId="0" fontId="15" fillId="0" borderId="0" xfId="0" quotePrefix="1" applyFont="1" applyFill="1" applyAlignment="1" applyProtection="1">
      <alignment horizontal="center" vertical="top"/>
    </xf>
    <xf numFmtId="0" fontId="15" fillId="0" borderId="2" xfId="0" quotePrefix="1" applyFont="1" applyFill="1" applyBorder="1" applyAlignment="1" applyProtection="1">
      <alignment horizontal="center" vertical="top"/>
    </xf>
    <xf numFmtId="0" fontId="8" fillId="0" borderId="2" xfId="0" quotePrefix="1" applyNumberFormat="1" applyFont="1" applyFill="1" applyBorder="1" applyAlignment="1" applyProtection="1">
      <alignment horizontal="left" vertical="top" wrapText="1"/>
    </xf>
    <xf numFmtId="164" fontId="11" fillId="0" borderId="2" xfId="0" quotePrefix="1" applyNumberFormat="1" applyFont="1" applyFill="1" applyBorder="1" applyAlignment="1" applyProtection="1">
      <alignment horizontal="left" vertical="top" wrapText="1"/>
    </xf>
    <xf numFmtId="49" fontId="11" fillId="0" borderId="2" xfId="0" applyNumberFormat="1" applyFont="1" applyFill="1" applyBorder="1" applyAlignment="1" applyProtection="1">
      <alignment horizontal="center" vertical="top"/>
    </xf>
    <xf numFmtId="49" fontId="9" fillId="0" borderId="2" xfId="0" quotePrefix="1" applyNumberFormat="1" applyFont="1" applyFill="1" applyBorder="1" applyAlignment="1" applyProtection="1">
      <alignment horizontal="center" vertical="top"/>
    </xf>
    <xf numFmtId="164" fontId="9" fillId="0" borderId="2" xfId="0" applyNumberFormat="1" applyFont="1" applyFill="1" applyBorder="1" applyAlignment="1" applyProtection="1">
      <alignment horizontal="left" vertical="top" wrapText="1" indent="2"/>
    </xf>
    <xf numFmtId="0" fontId="14" fillId="2" borderId="0" xfId="0" applyFont="1" applyFill="1" applyProtection="1">
      <protection locked="0"/>
    </xf>
    <xf numFmtId="0" fontId="15" fillId="0" borderId="0" xfId="0" quotePrefix="1" applyFont="1" applyFill="1" applyAlignment="1" applyProtection="1">
      <alignment horizontal="left" vertical="top"/>
    </xf>
    <xf numFmtId="0" fontId="15" fillId="2" borderId="0" xfId="0" applyFont="1" applyFill="1" applyAlignment="1" applyProtection="1">
      <alignment horizontal="center" vertical="top" wrapText="1"/>
      <protection locked="0"/>
    </xf>
    <xf numFmtId="0" fontId="4" fillId="0" borderId="2" xfId="0" applyNumberFormat="1" applyFont="1" applyFill="1" applyBorder="1" applyAlignment="1" applyProtection="1">
      <alignment horizontal="left" vertical="top" wrapText="1" indent="1"/>
    </xf>
    <xf numFmtId="164" fontId="4" fillId="0" borderId="2" xfId="0" quotePrefix="1" applyNumberFormat="1" applyFont="1" applyFill="1" applyBorder="1" applyAlignment="1" applyProtection="1">
      <alignment horizontal="left" vertical="top" wrapText="1" indent="3"/>
    </xf>
    <xf numFmtId="0" fontId="2" fillId="0" borderId="1" xfId="0" applyFont="1" applyFill="1" applyBorder="1" applyAlignment="1" applyProtection="1">
      <alignment vertical="top"/>
    </xf>
    <xf numFmtId="0" fontId="5" fillId="0" borderId="1" xfId="0" applyFont="1" applyFill="1" applyBorder="1" applyAlignment="1" applyProtection="1">
      <alignment horizontal="center" vertical="top"/>
    </xf>
    <xf numFmtId="0" fontId="2" fillId="0" borderId="2" xfId="0" applyFont="1" applyFill="1" applyBorder="1" applyAlignment="1" applyProtection="1">
      <alignment vertical="top"/>
    </xf>
    <xf numFmtId="0" fontId="2" fillId="0" borderId="3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vertical="top"/>
    </xf>
    <xf numFmtId="0" fontId="4" fillId="0" borderId="1" xfId="0" applyFont="1" applyFill="1" applyBorder="1" applyAlignment="1" applyProtection="1">
      <alignment horizontal="fill"/>
    </xf>
    <xf numFmtId="0" fontId="9" fillId="0" borderId="2" xfId="0" applyFont="1" applyFill="1" applyBorder="1" applyAlignment="1" applyProtection="1">
      <alignment horizontal="center"/>
    </xf>
    <xf numFmtId="0" fontId="9" fillId="0" borderId="2" xfId="0" quotePrefix="1" applyFont="1" applyFill="1" applyBorder="1" applyAlignment="1" applyProtection="1">
      <alignment horizontal="center"/>
    </xf>
    <xf numFmtId="3" fontId="9" fillId="0" borderId="6" xfId="0" applyNumberFormat="1" applyFont="1" applyFill="1" applyBorder="1" applyAlignment="1" applyProtection="1">
      <alignment vertical="top"/>
    </xf>
    <xf numFmtId="3" fontId="9" fillId="0" borderId="2" xfId="0" applyNumberFormat="1" applyFont="1" applyFill="1" applyBorder="1" applyAlignment="1" applyProtection="1">
      <alignment vertical="top"/>
    </xf>
    <xf numFmtId="3" fontId="9" fillId="2" borderId="2" xfId="0" applyNumberFormat="1" applyFont="1" applyFill="1" applyBorder="1" applyAlignment="1" applyProtection="1">
      <alignment vertical="top"/>
      <protection locked="0"/>
    </xf>
    <xf numFmtId="3" fontId="16" fillId="0" borderId="2" xfId="0" applyNumberFormat="1" applyFont="1" applyFill="1" applyBorder="1" applyAlignment="1" applyProtection="1">
      <alignment vertical="top"/>
    </xf>
    <xf numFmtId="3" fontId="5" fillId="0" borderId="2" xfId="0" applyNumberFormat="1" applyFont="1" applyFill="1" applyBorder="1" applyAlignment="1" applyProtection="1">
      <alignment vertical="top"/>
    </xf>
    <xf numFmtId="3" fontId="1" fillId="0" borderId="2" xfId="0" applyNumberFormat="1" applyFont="1" applyFill="1" applyBorder="1" applyAlignment="1" applyProtection="1">
      <alignment vertical="top"/>
    </xf>
    <xf numFmtId="0" fontId="15" fillId="0" borderId="0" xfId="0" quotePrefix="1" applyFont="1" applyFill="1" applyAlignment="1" applyProtection="1">
      <alignment horizontal="center" vertical="top"/>
      <protection locked="0"/>
    </xf>
    <xf numFmtId="0" fontId="17" fillId="2" borderId="0" xfId="0" applyFont="1" applyFill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0" fontId="8" fillId="0" borderId="0" xfId="0" quotePrefix="1" applyFont="1" applyAlignment="1">
      <alignment horizontal="left"/>
    </xf>
    <xf numFmtId="0" fontId="9" fillId="0" borderId="0" xfId="0" applyNumberFormat="1" applyFont="1" applyFill="1" applyAlignment="1" applyProtection="1">
      <alignment wrapText="1"/>
    </xf>
    <xf numFmtId="0" fontId="15" fillId="0" borderId="0" xfId="0" quotePrefix="1" applyFont="1" applyFill="1" applyAlignment="1" applyProtection="1">
      <alignment horizontal="left" vertical="top"/>
      <protection locked="0"/>
    </xf>
    <xf numFmtId="0" fontId="13" fillId="0" borderId="2" xfId="0" applyFont="1" applyFill="1" applyBorder="1" applyAlignment="1" applyProtection="1">
      <alignment horizont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2" xfId="0" quotePrefix="1" applyFont="1" applyFill="1" applyBorder="1" applyAlignment="1" applyProtection="1">
      <alignment horizontal="center"/>
    </xf>
    <xf numFmtId="0" fontId="18" fillId="0" borderId="3" xfId="0" applyFont="1" applyFill="1" applyBorder="1" applyAlignment="1" applyProtection="1">
      <alignment horizontal="center"/>
    </xf>
    <xf numFmtId="164" fontId="11" fillId="0" borderId="2" xfId="0" quotePrefix="1" applyNumberFormat="1" applyFont="1" applyFill="1" applyBorder="1" applyAlignment="1" applyProtection="1">
      <alignment horizontal="left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/>
    </xf>
    <xf numFmtId="164" fontId="4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quotePrefix="1" applyNumberFormat="1" applyFont="1" applyFill="1" applyBorder="1" applyAlignment="1" applyProtection="1">
      <alignment horizontal="left" vertical="top"/>
    </xf>
    <xf numFmtId="164" fontId="8" fillId="0" borderId="2" xfId="0" quotePrefix="1" applyNumberFormat="1" applyFont="1" applyFill="1" applyBorder="1" applyAlignment="1" applyProtection="1">
      <alignment horizontal="left" vertical="top" wrapText="1"/>
    </xf>
    <xf numFmtId="164" fontId="8" fillId="0" borderId="2" xfId="0" applyNumberFormat="1" applyFont="1" applyFill="1" applyBorder="1" applyAlignment="1" applyProtection="1">
      <alignment horizontal="left" vertical="top" wrapText="1"/>
    </xf>
    <xf numFmtId="0" fontId="8" fillId="0" borderId="2" xfId="0" applyFont="1" applyFill="1" applyBorder="1" applyAlignment="1" applyProtection="1">
      <alignment horizontal="left" vertical="top" wrapText="1"/>
    </xf>
    <xf numFmtId="0" fontId="20" fillId="0" borderId="0" xfId="0" applyFont="1" applyFill="1" applyAlignment="1" applyProtection="1">
      <alignment vertical="top"/>
      <protection locked="0"/>
    </xf>
    <xf numFmtId="0" fontId="15" fillId="2" borderId="0" xfId="0" quotePrefix="1" applyFont="1" applyFill="1" applyAlignment="1" applyProtection="1">
      <alignment horizontal="left" vertical="top" wrapText="1"/>
      <protection locked="0"/>
    </xf>
    <xf numFmtId="0" fontId="5" fillId="0" borderId="7" xfId="0" applyFont="1" applyFill="1" applyBorder="1" applyAlignment="1" applyProtection="1">
      <alignment horizontal="center" vertical="top"/>
    </xf>
    <xf numFmtId="0" fontId="6" fillId="0" borderId="0" xfId="0" quotePrefix="1" applyFont="1" applyFill="1" applyAlignment="1" applyProtection="1">
      <alignment horizontal="center" vertical="center" wrapText="1"/>
    </xf>
    <xf numFmtId="0" fontId="21" fillId="0" borderId="4" xfId="0" applyFont="1" applyFill="1" applyBorder="1" applyAlignment="1" applyProtection="1">
      <alignment horizontal="center" vertical="top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top"/>
    </xf>
    <xf numFmtId="0" fontId="15" fillId="0" borderId="0" xfId="0" quotePrefix="1" applyFont="1" applyFill="1" applyAlignment="1" applyProtection="1">
      <alignment horizontal="center" vertical="top" wrapText="1"/>
      <protection locked="0"/>
    </xf>
    <xf numFmtId="0" fontId="22" fillId="0" borderId="2" xfId="0" quotePrefix="1" applyFont="1" applyFill="1" applyBorder="1" applyAlignment="1" applyProtection="1">
      <alignment horizontal="left" vertical="top" wrapText="1"/>
    </xf>
    <xf numFmtId="0" fontId="9" fillId="0" borderId="2" xfId="0" applyFont="1" applyFill="1" applyBorder="1" applyAlignment="1" applyProtection="1">
      <alignment vertical="top" wrapText="1"/>
    </xf>
    <xf numFmtId="3" fontId="9" fillId="0" borderId="0" xfId="0" applyNumberFormat="1" applyFont="1" applyFill="1" applyAlignment="1" applyProtection="1">
      <alignment vertical="top" wrapText="1"/>
    </xf>
    <xf numFmtId="0" fontId="1" fillId="0" borderId="2" xfId="0" quotePrefix="1" applyNumberFormat="1" applyFont="1" applyFill="1" applyBorder="1" applyAlignment="1" applyProtection="1">
      <alignment vertical="top"/>
    </xf>
    <xf numFmtId="0" fontId="5" fillId="0" borderId="6" xfId="0" applyNumberFormat="1" applyFont="1" applyFill="1" applyBorder="1" applyAlignment="1" applyProtection="1">
      <alignment horizontal="left" vertical="top"/>
    </xf>
    <xf numFmtId="0" fontId="5" fillId="0" borderId="6" xfId="0" quotePrefix="1" applyNumberFormat="1" applyFont="1" applyFill="1" applyBorder="1" applyAlignment="1" applyProtection="1">
      <alignment horizontal="left" vertical="top" wrapText="1"/>
    </xf>
    <xf numFmtId="3" fontId="0" fillId="0" borderId="2" xfId="0" applyNumberFormat="1" applyFill="1" applyBorder="1" applyAlignment="1" applyProtection="1">
      <alignment vertical="top"/>
    </xf>
    <xf numFmtId="0" fontId="13" fillId="0" borderId="2" xfId="0" quotePrefix="1" applyFont="1" applyFill="1" applyBorder="1" applyAlignment="1" applyProtection="1">
      <alignment horizontal="center" vertical="center"/>
    </xf>
    <xf numFmtId="0" fontId="15" fillId="0" borderId="0" xfId="0" quotePrefix="1" applyFont="1" applyFill="1" applyAlignment="1" applyProtection="1">
      <alignment horizontal="left"/>
    </xf>
    <xf numFmtId="0" fontId="18" fillId="0" borderId="0" xfId="0" quotePrefix="1" applyFont="1" applyFill="1" applyAlignment="1" applyProtection="1">
      <alignment horizontal="left" vertical="top" wrapText="1"/>
    </xf>
    <xf numFmtId="0" fontId="7" fillId="0" borderId="0" xfId="0" applyFont="1" applyFill="1" applyAlignment="1" applyProtection="1">
      <alignment horizontal="center" vertical="top"/>
    </xf>
    <xf numFmtId="3" fontId="1" fillId="0" borderId="2" xfId="0" applyNumberFormat="1" applyFont="1" applyFill="1" applyBorder="1" applyProtection="1"/>
    <xf numFmtId="164" fontId="13" fillId="0" borderId="2" xfId="0" quotePrefix="1" applyNumberFormat="1" applyFont="1" applyFill="1" applyBorder="1" applyAlignment="1" applyProtection="1">
      <alignment horizontal="left" vertical="top" wrapText="1" indent="3"/>
    </xf>
    <xf numFmtId="164" fontId="9" fillId="0" borderId="2" xfId="0" quotePrefix="1" applyNumberFormat="1" applyFont="1" applyFill="1" applyBorder="1" applyAlignment="1" applyProtection="1">
      <alignment horizontal="left" vertical="top" wrapText="1" indent="2"/>
    </xf>
    <xf numFmtId="0" fontId="8" fillId="0" borderId="2" xfId="0" applyFont="1" applyFill="1" applyBorder="1" applyAlignment="1" applyProtection="1">
      <alignment horizontal="left" vertical="top" wrapText="1" indent="1"/>
    </xf>
    <xf numFmtId="0" fontId="4" fillId="0" borderId="3" xfId="0" applyNumberFormat="1" applyFont="1" applyFill="1" applyBorder="1" applyAlignment="1" applyProtection="1">
      <alignment vertical="top"/>
    </xf>
    <xf numFmtId="0" fontId="4" fillId="0" borderId="8" xfId="0" applyNumberFormat="1" applyFont="1" applyFill="1" applyBorder="1" applyAlignment="1" applyProtection="1">
      <alignment horizontal="center" vertical="top"/>
    </xf>
    <xf numFmtId="3" fontId="4" fillId="0" borderId="3" xfId="0" applyNumberFormat="1" applyFont="1" applyFill="1" applyBorder="1" applyAlignment="1" applyProtection="1">
      <alignment vertical="top"/>
    </xf>
    <xf numFmtId="0" fontId="23" fillId="0" borderId="0" xfId="0" quotePrefix="1" applyFont="1" applyFill="1" applyAlignment="1" applyProtection="1">
      <alignment vertical="top" wrapText="1"/>
    </xf>
    <xf numFmtId="0" fontId="23" fillId="0" borderId="0" xfId="0" quotePrefix="1" applyFont="1" applyFill="1" applyAlignment="1" applyProtection="1">
      <alignment horizontal="left" vertical="top" wrapText="1"/>
    </xf>
    <xf numFmtId="0" fontId="18" fillId="0" borderId="2" xfId="0" quotePrefix="1" applyNumberFormat="1" applyFont="1" applyFill="1" applyBorder="1" applyAlignment="1" applyProtection="1">
      <alignment horizontal="left" vertical="top"/>
    </xf>
    <xf numFmtId="164" fontId="9" fillId="0" borderId="2" xfId="0" applyNumberFormat="1" applyFont="1" applyFill="1" applyBorder="1" applyAlignment="1" applyProtection="1">
      <alignment horizontal="left" vertical="top" wrapText="1" indent="3"/>
    </xf>
    <xf numFmtId="164" fontId="13" fillId="0" borderId="2" xfId="0" applyNumberFormat="1" applyFont="1" applyFill="1" applyBorder="1" applyAlignment="1" applyProtection="1">
      <alignment horizontal="left" vertical="top" wrapText="1" indent="3"/>
    </xf>
    <xf numFmtId="0" fontId="18" fillId="0" borderId="2" xfId="0" quotePrefix="1" applyFont="1" applyFill="1" applyBorder="1" applyAlignment="1" applyProtection="1">
      <alignment horizontal="center" vertical="top"/>
    </xf>
    <xf numFmtId="164" fontId="13" fillId="0" borderId="2" xfId="0" quotePrefix="1" applyNumberFormat="1" applyFont="1" applyFill="1" applyBorder="1" applyAlignment="1" applyProtection="1">
      <alignment horizontal="left" vertical="top" wrapText="1" indent="2"/>
    </xf>
    <xf numFmtId="164" fontId="13" fillId="0" borderId="2" xfId="0" applyNumberFormat="1" applyFont="1" applyFill="1" applyBorder="1" applyAlignment="1" applyProtection="1">
      <alignment horizontal="left" vertical="top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16" fmlaLink="Inf!$A$1" fmlaRange="Inf!$A$2:$A$3" val="0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85725</xdr:colOff>
          <xdr:row>0</xdr:row>
          <xdr:rowOff>95250</xdr:rowOff>
        </xdr:from>
        <xdr:to>
          <xdr:col>4</xdr:col>
          <xdr:colOff>1019175</xdr:colOff>
          <xdr:row>3</xdr:row>
          <xdr:rowOff>104775</xdr:rowOff>
        </xdr:to>
        <xdr:sp macro="" textlink="">
          <xdr:nvSpPr>
            <xdr:cNvPr id="19458" name="Button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Добави нова бюджетна програма</a:t>
              </a:r>
              <a:endParaRPr lang="bg-BG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8</xdr:row>
          <xdr:rowOff>123825</xdr:rowOff>
        </xdr:from>
        <xdr:to>
          <xdr:col>2</xdr:col>
          <xdr:colOff>1247775</xdr:colOff>
          <xdr:row>10</xdr:row>
          <xdr:rowOff>57150</xdr:rowOff>
        </xdr:to>
        <xdr:sp macro="" textlink="">
          <xdr:nvSpPr>
            <xdr:cNvPr id="19466" name="Drop Down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8913" name="Button 1" hidden="1">
              <a:extLst>
                <a:ext uri="{63B3BB69-23CF-44E3-9099-C40C66FF867C}">
                  <a14:compatExt spid="_x0000_s389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26625" name="Button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8</xdr:row>
          <xdr:rowOff>19050</xdr:rowOff>
        </xdr:from>
        <xdr:to>
          <xdr:col>2</xdr:col>
          <xdr:colOff>1066800</xdr:colOff>
          <xdr:row>10</xdr:row>
          <xdr:rowOff>104775</xdr:rowOff>
        </xdr:to>
        <xdr:sp macro="" textlink="">
          <xdr:nvSpPr>
            <xdr:cNvPr id="30721" name="Button 1" hidden="1">
              <a:extLst>
                <a:ext uri="{63B3BB69-23CF-44E3-9099-C40C66FF867C}">
                  <a14:compatExt spid="_x0000_s307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27649" name="Button 1" hidden="1">
              <a:extLst>
                <a:ext uri="{63B3BB69-23CF-44E3-9099-C40C66FF867C}">
                  <a14:compatExt spid="_x0000_s276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20481" name="Button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1745" name="Button 1" hidden="1">
              <a:extLst>
                <a:ext uri="{63B3BB69-23CF-44E3-9099-C40C66FF867C}">
                  <a14:compatExt spid="_x0000_s317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2769" name="Button 1" hidden="1">
              <a:extLst>
                <a:ext uri="{63B3BB69-23CF-44E3-9099-C40C66FF867C}">
                  <a14:compatExt spid="_x0000_s32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3793" name="Button 1" hidden="1">
              <a:extLst>
                <a:ext uri="{63B3BB69-23CF-44E3-9099-C40C66FF867C}">
                  <a14:compatExt spid="_x0000_s337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4817" name="Button 1" hidden="1">
              <a:extLst>
                <a:ext uri="{63B3BB69-23CF-44E3-9099-C40C66FF867C}">
                  <a14:compatExt spid="_x0000_s34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5841" name="Button 1" hidden="1">
              <a:extLst>
                <a:ext uri="{63B3BB69-23CF-44E3-9099-C40C66FF867C}">
                  <a14:compatExt spid="_x0000_s358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6865" name="Button 1" hidden="1">
              <a:extLst>
                <a:ext uri="{63B3BB69-23CF-44E3-9099-C40C66FF867C}">
                  <a14:compatExt spid="_x0000_s368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66675</xdr:colOff>
          <xdr:row>8</xdr:row>
          <xdr:rowOff>19050</xdr:rowOff>
        </xdr:from>
        <xdr:to>
          <xdr:col>2</xdr:col>
          <xdr:colOff>1085850</xdr:colOff>
          <xdr:row>10</xdr:row>
          <xdr:rowOff>123825</xdr:rowOff>
        </xdr:to>
        <xdr:sp macro="" textlink="">
          <xdr:nvSpPr>
            <xdr:cNvPr id="37889" name="Button 1" hidden="1">
              <a:extLst>
                <a:ext uri="{63B3BB69-23CF-44E3-9099-C40C66FF867C}">
                  <a14:compatExt spid="_x0000_s378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bg-BG" sz="1000" b="1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Общо разходи</a:t>
              </a:r>
              <a:endParaRPr lang="bg-BG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4" filterMode="1"/>
  <dimension ref="A1:J82"/>
  <sheetViews>
    <sheetView topLeftCell="B1" zoomScaleNormal="100" workbookViewId="0">
      <selection activeCell="L7" sqref="L7"/>
    </sheetView>
  </sheetViews>
  <sheetFormatPr defaultColWidth="10.5703125" defaultRowHeight="12.75" x14ac:dyDescent="0.2"/>
  <cols>
    <col min="1" max="1" width="3.855468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81"/>
      <c r="C1" s="57"/>
      <c r="D1" s="3"/>
    </row>
    <row r="2" spans="1:10" x14ac:dyDescent="0.2">
      <c r="A2" s="1">
        <v>1</v>
      </c>
      <c r="C2" s="49" t="s">
        <v>146</v>
      </c>
      <c r="D2" s="5"/>
    </row>
    <row r="3" spans="1:10" x14ac:dyDescent="0.2">
      <c r="A3" s="1">
        <v>1</v>
      </c>
      <c r="C3" s="49" t="s">
        <v>147</v>
      </c>
    </row>
    <row r="4" spans="1:10" x14ac:dyDescent="0.2">
      <c r="A4" s="1">
        <v>1</v>
      </c>
      <c r="C4" s="58" t="s">
        <v>160</v>
      </c>
    </row>
    <row r="5" spans="1:10" x14ac:dyDescent="0.2">
      <c r="A5" s="1">
        <v>1</v>
      </c>
      <c r="C5" s="49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">
        <v>0</v>
      </c>
      <c r="D8" s="10"/>
      <c r="E8" s="82" t="s">
        <v>117</v>
      </c>
      <c r="F8" s="82" t="s">
        <v>118</v>
      </c>
      <c r="G8" s="82" t="s">
        <v>120</v>
      </c>
      <c r="H8" s="82" t="s">
        <v>120</v>
      </c>
      <c r="I8" s="82" t="s">
        <v>120</v>
      </c>
      <c r="J8" s="82" t="s">
        <v>120</v>
      </c>
    </row>
    <row r="9" spans="1:10" x14ac:dyDescent="0.2">
      <c r="A9" s="1">
        <v>1</v>
      </c>
      <c r="B9" s="63"/>
      <c r="C9" s="11"/>
      <c r="D9" s="10"/>
      <c r="E9" s="83"/>
      <c r="F9" s="83" t="s">
        <v>119</v>
      </c>
      <c r="G9" s="108" t="s">
        <v>121</v>
      </c>
      <c r="H9" s="108" t="s">
        <v>122</v>
      </c>
      <c r="I9" s="108" t="s">
        <v>123</v>
      </c>
      <c r="J9" s="108" t="s">
        <v>124</v>
      </c>
    </row>
    <row r="10" spans="1:10" x14ac:dyDescent="0.2">
      <c r="A10" s="1">
        <v>1</v>
      </c>
      <c r="B10" s="63"/>
      <c r="C10" s="50" t="s">
        <v>57</v>
      </c>
      <c r="D10" s="10"/>
      <c r="E10" s="84" t="s">
        <v>143</v>
      </c>
      <c r="F10" s="84" t="str">
        <f>$E$10</f>
        <v>2014 г.</v>
      </c>
      <c r="G10" s="84" t="str">
        <f>$E$10</f>
        <v>2014 г.</v>
      </c>
      <c r="H10" s="84" t="str">
        <f>$E$10</f>
        <v>2014 г.</v>
      </c>
      <c r="I10" s="84" t="str">
        <f>$E$10</f>
        <v>2014 г.</v>
      </c>
      <c r="J10" s="84" t="str">
        <f>$E$10</f>
        <v>2014 г.</v>
      </c>
    </row>
    <row r="11" spans="1:10" s="7" customFormat="1" ht="13.5" thickBot="1" x14ac:dyDescent="0.25">
      <c r="A11" s="1">
        <v>1</v>
      </c>
      <c r="B11" s="64"/>
      <c r="C11" s="13"/>
      <c r="D11" s="13"/>
      <c r="E11" s="85"/>
      <c r="F11" s="85"/>
      <c r="G11" s="85"/>
      <c r="H11" s="85"/>
      <c r="I11" s="85"/>
      <c r="J11" s="85"/>
    </row>
    <row r="12" spans="1:10" ht="13.5" thickBot="1" x14ac:dyDescent="0.25">
      <c r="A12" s="1">
        <v>1</v>
      </c>
      <c r="B12" s="65"/>
      <c r="C12" s="13" t="s">
        <v>1</v>
      </c>
      <c r="D12" s="13"/>
      <c r="E12" s="20">
        <v>1</v>
      </c>
      <c r="F12" s="20">
        <f>E12+1</f>
        <v>2</v>
      </c>
      <c r="G12" s="20">
        <f>F12+1</f>
        <v>3</v>
      </c>
      <c r="H12" s="20">
        <f>G12+1</f>
        <v>4</v>
      </c>
      <c r="I12" s="20">
        <f>H12+1</f>
        <v>5</v>
      </c>
      <c r="J12" s="20">
        <f>I12+1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43954300</v>
      </c>
      <c r="F14" s="69">
        <f t="shared" si="0"/>
        <v>46000181</v>
      </c>
      <c r="G14" s="69">
        <f t="shared" si="0"/>
        <v>8913039</v>
      </c>
      <c r="H14" s="69">
        <f t="shared" si="0"/>
        <v>20929725</v>
      </c>
      <c r="I14" s="69">
        <f t="shared" si="0"/>
        <v>31290673</v>
      </c>
      <c r="J14" s="69">
        <f t="shared" si="0"/>
        <v>45293602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43954300</v>
      </c>
      <c r="F16" s="70">
        <f t="shared" si="1"/>
        <v>46000181</v>
      </c>
      <c r="G16" s="70">
        <f t="shared" si="1"/>
        <v>8913039</v>
      </c>
      <c r="H16" s="70">
        <f t="shared" si="1"/>
        <v>20929725</v>
      </c>
      <c r="I16" s="70">
        <f t="shared" si="1"/>
        <v>31290673</v>
      </c>
      <c r="J16" s="70">
        <f t="shared" si="1"/>
        <v>45293602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43954300</v>
      </c>
      <c r="F17" s="70">
        <f t="shared" si="2"/>
        <v>45900824</v>
      </c>
      <c r="G17" s="70">
        <f t="shared" si="2"/>
        <v>8913039</v>
      </c>
      <c r="H17" s="70">
        <f t="shared" si="2"/>
        <v>20929725</v>
      </c>
      <c r="I17" s="70">
        <f t="shared" si="2"/>
        <v>31290673</v>
      </c>
      <c r="J17" s="70">
        <f t="shared" si="2"/>
        <v>45194245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27242100</v>
      </c>
      <c r="F18" s="70">
        <f t="shared" si="4"/>
        <v>27001466</v>
      </c>
      <c r="G18" s="70">
        <f t="shared" si="4"/>
        <v>7011111</v>
      </c>
      <c r="H18" s="70">
        <f t="shared" si="4"/>
        <v>13750234</v>
      </c>
      <c r="I18" s="70">
        <f t="shared" si="4"/>
        <v>19692101</v>
      </c>
      <c r="J18" s="70">
        <f t="shared" si="4"/>
        <v>26720724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2">
        <f>SUM(B:E!E19)</f>
        <v>19533800</v>
      </c>
      <c r="F19" s="72">
        <f>SUM(B:E!F19)</f>
        <v>18696819</v>
      </c>
      <c r="G19" s="72">
        <f>SUM(B:E!G19)</f>
        <v>4916923</v>
      </c>
      <c r="H19" s="72">
        <f>SUM(B:E!H19)</f>
        <v>9380131</v>
      </c>
      <c r="I19" s="72">
        <f>SUM(B:E!I19)</f>
        <v>13572398</v>
      </c>
      <c r="J19" s="72">
        <f>SUM(B:E!J19)</f>
        <v>18574881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2">
        <f>SUM(B:E!E20)</f>
        <v>1895200</v>
      </c>
      <c r="F20" s="72">
        <f>SUM(B:E!F20)</f>
        <v>2647005</v>
      </c>
      <c r="G20" s="72">
        <f>SUM(B:E!G20)</f>
        <v>613550</v>
      </c>
      <c r="H20" s="72">
        <f>SUM(B:E!H20)</f>
        <v>1544581</v>
      </c>
      <c r="I20" s="72">
        <f>SUM(B:E!I20)</f>
        <v>2034643</v>
      </c>
      <c r="J20" s="72">
        <f>SUM(B:E!J20)</f>
        <v>2575366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2">
        <f>SUM(B:E!E21)</f>
        <v>5813100</v>
      </c>
      <c r="F21" s="72">
        <f>SUM(B:E!F21)</f>
        <v>5657642</v>
      </c>
      <c r="G21" s="72">
        <f>SUM(B:E!G21)</f>
        <v>1480638</v>
      </c>
      <c r="H21" s="72">
        <f>SUM(B:E!H21)</f>
        <v>2825522</v>
      </c>
      <c r="I21" s="72">
        <f>SUM(B:E!I21)</f>
        <v>4085060</v>
      </c>
      <c r="J21" s="72">
        <f>SUM(B:E!J21)</f>
        <v>5570477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2">
        <f>SUM(B:E!E22)</f>
        <v>0</v>
      </c>
      <c r="F22" s="72">
        <f>SUM(B:E!F22)</f>
        <v>0</v>
      </c>
      <c r="G22" s="72">
        <f>SUM(B:E!G22)</f>
        <v>0</v>
      </c>
      <c r="H22" s="72">
        <f>SUM(B:E!H22)</f>
        <v>0</v>
      </c>
      <c r="I22" s="72">
        <f>SUM(B:E!I22)</f>
        <v>0</v>
      </c>
      <c r="J22" s="72">
        <f>SUM(B:E!J22)</f>
        <v>0</v>
      </c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14699900</v>
      </c>
      <c r="F23" s="70">
        <f t="shared" si="5"/>
        <v>15990253</v>
      </c>
      <c r="G23" s="70">
        <f t="shared" si="5"/>
        <v>2200675</v>
      </c>
      <c r="H23" s="70">
        <f t="shared" si="5"/>
        <v>6115414</v>
      </c>
      <c r="I23" s="70">
        <f t="shared" si="5"/>
        <v>10015185</v>
      </c>
      <c r="J23" s="70">
        <f t="shared" si="5"/>
        <v>15564968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2">
        <f>SUM(B:E!E24)</f>
        <v>14060400</v>
      </c>
      <c r="F24" s="72">
        <f>SUM(B:E!F24)</f>
        <v>14168465</v>
      </c>
      <c r="G24" s="72">
        <f>SUM(B:E!G24)</f>
        <v>1833146</v>
      </c>
      <c r="H24" s="72">
        <f>SUM(B:E!H24)</f>
        <v>5179136</v>
      </c>
      <c r="I24" s="72">
        <f>SUM(B:E!I24)</f>
        <v>8709725</v>
      </c>
      <c r="J24" s="72">
        <f>SUM(B:E!J24)</f>
        <v>13778599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2">
        <f>SUM(B:E!E25)</f>
        <v>0</v>
      </c>
      <c r="F25" s="72">
        <f>SUM(B:E!F25)</f>
        <v>846823</v>
      </c>
      <c r="G25" s="72">
        <f>SUM(B:E!G25)</f>
        <v>96803</v>
      </c>
      <c r="H25" s="72">
        <f>SUM(B:E!H25)</f>
        <v>349959</v>
      </c>
      <c r="I25" s="72">
        <f>SUM(B:E!I25)</f>
        <v>507837</v>
      </c>
      <c r="J25" s="72">
        <f>SUM(B:E!J25)</f>
        <v>816320</v>
      </c>
    </row>
    <row r="26" spans="1:10" s="8" customFormat="1" x14ac:dyDescent="0.2">
      <c r="A26" s="18">
        <f t="shared" si="3"/>
        <v>2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426798</v>
      </c>
      <c r="G26" s="70">
        <f t="shared" si="6"/>
        <v>216584</v>
      </c>
      <c r="H26" s="70">
        <f t="shared" si="6"/>
        <v>216584</v>
      </c>
      <c r="I26" s="70">
        <f t="shared" si="6"/>
        <v>426798</v>
      </c>
      <c r="J26" s="70">
        <f t="shared" si="6"/>
        <v>426798</v>
      </c>
    </row>
    <row r="27" spans="1:10" s="8" customFormat="1" x14ac:dyDescent="0.2">
      <c r="A27" s="18">
        <f t="shared" si="3"/>
        <v>2</v>
      </c>
      <c r="B27" s="42"/>
      <c r="C27" s="88" t="s">
        <v>103</v>
      </c>
      <c r="D27" s="44"/>
      <c r="E27" s="72">
        <f>SUM(B:E!E27)</f>
        <v>0</v>
      </c>
      <c r="F27" s="72">
        <f>SUM(B:E!F27)</f>
        <v>426798</v>
      </c>
      <c r="G27" s="72">
        <f>SUM(B:E!G27)</f>
        <v>216584</v>
      </c>
      <c r="H27" s="72">
        <f>SUM(B:E!H27)</f>
        <v>216584</v>
      </c>
      <c r="I27" s="72">
        <f>SUM(B:E!I27)</f>
        <v>426798</v>
      </c>
      <c r="J27" s="72">
        <f>SUM(B:E!J27)</f>
        <v>426798</v>
      </c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2">
        <f>SUM(B:E!E28)</f>
        <v>0</v>
      </c>
      <c r="F28" s="72">
        <f>SUM(B:E!F28)</f>
        <v>0</v>
      </c>
      <c r="G28" s="72">
        <f>SUM(B:E!G28)</f>
        <v>0</v>
      </c>
      <c r="H28" s="72">
        <f>SUM(B:E!H28)</f>
        <v>0</v>
      </c>
      <c r="I28" s="72">
        <f>SUM(B:E!I28)</f>
        <v>0</v>
      </c>
      <c r="J28" s="72">
        <f>SUM(B:E!J28)</f>
        <v>0</v>
      </c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2">
        <f>SUM(B:E!E29)</f>
        <v>639500</v>
      </c>
      <c r="F29" s="72">
        <f>SUM(B:E!F29)</f>
        <v>548167</v>
      </c>
      <c r="G29" s="72">
        <f>SUM(B:E!G29)</f>
        <v>54142</v>
      </c>
      <c r="H29" s="72">
        <f>SUM(B:E!H29)</f>
        <v>369735</v>
      </c>
      <c r="I29" s="72">
        <f>SUM(B:E!I29)</f>
        <v>370825</v>
      </c>
      <c r="J29" s="72">
        <f>SUM(B:E!J29)</f>
        <v>543251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2012300</v>
      </c>
      <c r="F30" s="70">
        <f t="shared" si="7"/>
        <v>2909105</v>
      </c>
      <c r="G30" s="70">
        <f t="shared" si="7"/>
        <v>-298747</v>
      </c>
      <c r="H30" s="70">
        <f t="shared" si="7"/>
        <v>1064077</v>
      </c>
      <c r="I30" s="70">
        <f t="shared" si="7"/>
        <v>1583387</v>
      </c>
      <c r="J30" s="70">
        <f t="shared" si="7"/>
        <v>2908553</v>
      </c>
    </row>
    <row r="31" spans="1:10" s="8" customFormat="1" x14ac:dyDescent="0.2">
      <c r="A31" s="18">
        <f t="shared" si="3"/>
        <v>2</v>
      </c>
      <c r="B31" s="42"/>
      <c r="C31" s="88" t="s">
        <v>107</v>
      </c>
      <c r="D31" s="43" t="s">
        <v>42</v>
      </c>
      <c r="E31" s="72">
        <f>SUM(B:E!E31)</f>
        <v>470000</v>
      </c>
      <c r="F31" s="72">
        <f>SUM(B:E!F31)</f>
        <v>30773</v>
      </c>
      <c r="G31" s="72">
        <f>SUM(B:E!G31)</f>
        <v>0</v>
      </c>
      <c r="H31" s="72">
        <f>SUM(B:E!H31)</f>
        <v>0</v>
      </c>
      <c r="I31" s="72">
        <f>SUM(B:E!I31)</f>
        <v>7197</v>
      </c>
      <c r="J31" s="72">
        <f>SUM(B:E!J31)</f>
        <v>30773</v>
      </c>
    </row>
    <row r="32" spans="1:10" s="8" customFormat="1" x14ac:dyDescent="0.2">
      <c r="A32" s="18">
        <f t="shared" si="3"/>
        <v>2</v>
      </c>
      <c r="B32" s="42"/>
      <c r="C32" s="88" t="s">
        <v>108</v>
      </c>
      <c r="D32" s="43" t="s">
        <v>44</v>
      </c>
      <c r="E32" s="72">
        <f>SUM(B:E!E32)</f>
        <v>868300</v>
      </c>
      <c r="F32" s="72">
        <f>SUM(B:E!F32)</f>
        <v>2909269</v>
      </c>
      <c r="G32" s="72">
        <f>SUM(B:E!G32)</f>
        <v>370072</v>
      </c>
      <c r="H32" s="72">
        <f>SUM(B:E!H32)</f>
        <v>1644336</v>
      </c>
      <c r="I32" s="72">
        <f>SUM(B:E!I32)</f>
        <v>1863402</v>
      </c>
      <c r="J32" s="72">
        <f>SUM(B:E!J32)</f>
        <v>2908927</v>
      </c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2">
        <f>SUM(B:E!E33)</f>
        <v>674000</v>
      </c>
      <c r="F33" s="72">
        <f>SUM(B:E!F33)</f>
        <v>-30937</v>
      </c>
      <c r="G33" s="72">
        <f>SUM(B:E!G33)</f>
        <v>-668819</v>
      </c>
      <c r="H33" s="72">
        <f>SUM(B:E!H33)</f>
        <v>-580259</v>
      </c>
      <c r="I33" s="72">
        <f>SUM(B:E!I33)</f>
        <v>-287212</v>
      </c>
      <c r="J33" s="72">
        <f>SUM(B:E!J33)</f>
        <v>-31147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2">
        <f>SUM(B:E!E34)</f>
        <v>0</v>
      </c>
      <c r="F34" s="72">
        <f>SUM(B:E!F34)</f>
        <v>0</v>
      </c>
      <c r="G34" s="72">
        <f>SUM(B:E!G34)</f>
        <v>0</v>
      </c>
      <c r="H34" s="72">
        <f>SUM(B:E!H34)</f>
        <v>0</v>
      </c>
      <c r="I34" s="72">
        <f>SUM(B:E!I34)</f>
        <v>0</v>
      </c>
      <c r="J34" s="72">
        <f>SUM(B:E!J34)</f>
        <v>0</v>
      </c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2">
        <f>SUM(B:E!E35)</f>
        <v>0</v>
      </c>
      <c r="F35" s="72">
        <f>SUM(B:E!F35)</f>
        <v>0</v>
      </c>
      <c r="G35" s="72">
        <f>SUM(B:E!G35)</f>
        <v>0</v>
      </c>
      <c r="H35" s="72">
        <f>SUM(B:E!H35)</f>
        <v>0</v>
      </c>
      <c r="I35" s="72">
        <f>SUM(B:E!I35)</f>
        <v>0</v>
      </c>
      <c r="J35" s="72">
        <f>SUM(B:E!J35)</f>
        <v>0</v>
      </c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99357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99357</v>
      </c>
    </row>
    <row r="37" spans="1:10" s="8" customFormat="1" x14ac:dyDescent="0.2">
      <c r="A37" s="18">
        <f t="shared" ref="A37:A67" si="9">IF(MAX(E37:J37)=0,IF(MIN(E37:J37)=0,3,2),2)</f>
        <v>2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99357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99357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2">
        <f>SUM(B:E!E38)</f>
        <v>0</v>
      </c>
      <c r="F38" s="72">
        <f>SUM(B:E!F38)</f>
        <v>0</v>
      </c>
      <c r="G38" s="72">
        <f>SUM(B:E!G38)</f>
        <v>0</v>
      </c>
      <c r="H38" s="72">
        <f>SUM(B:E!H38)</f>
        <v>0</v>
      </c>
      <c r="I38" s="72">
        <f>SUM(B:E!I38)</f>
        <v>0</v>
      </c>
      <c r="J38" s="72">
        <f>SUM(B:E!J38)</f>
        <v>0</v>
      </c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2">
        <f>SUM(B:E!E39)</f>
        <v>0</v>
      </c>
      <c r="F39" s="72">
        <f>SUM(B:E!F39)</f>
        <v>0</v>
      </c>
      <c r="G39" s="72">
        <f>SUM(B:E!G39)</f>
        <v>0</v>
      </c>
      <c r="H39" s="72">
        <f>SUM(B:E!H39)</f>
        <v>0</v>
      </c>
      <c r="I39" s="72">
        <f>SUM(B:E!I39)</f>
        <v>0</v>
      </c>
      <c r="J39" s="72">
        <f>SUM(B:E!J39)</f>
        <v>0</v>
      </c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2">
        <f>SUM(B:E!E40)</f>
        <v>0</v>
      </c>
      <c r="F40" s="72">
        <f>SUM(B:E!F40)</f>
        <v>0</v>
      </c>
      <c r="G40" s="72">
        <f>SUM(B:E!G40)</f>
        <v>0</v>
      </c>
      <c r="H40" s="72">
        <f>SUM(B:E!H40)</f>
        <v>0</v>
      </c>
      <c r="I40" s="72">
        <f>SUM(B:E!I40)</f>
        <v>0</v>
      </c>
      <c r="J40" s="72">
        <f>SUM(B:E!J40)</f>
        <v>0</v>
      </c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2">
        <f>SUM(B:E!E41)</f>
        <v>0</v>
      </c>
      <c r="F41" s="72">
        <f>SUM(B:E!F41)</f>
        <v>0</v>
      </c>
      <c r="G41" s="72">
        <f>SUM(B:E!G41)</f>
        <v>0</v>
      </c>
      <c r="H41" s="72">
        <f>SUM(B:E!H41)</f>
        <v>0</v>
      </c>
      <c r="I41" s="72">
        <f>SUM(B:E!I41)</f>
        <v>0</v>
      </c>
      <c r="J41" s="72">
        <f>SUM(B:E!J41)</f>
        <v>0</v>
      </c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2">
        <f>SUM(B:E!E42)</f>
        <v>0</v>
      </c>
      <c r="F42" s="72">
        <f>SUM(B:E!F42)</f>
        <v>0</v>
      </c>
      <c r="G42" s="72">
        <f>SUM(B:E!G42)</f>
        <v>0</v>
      </c>
      <c r="H42" s="72">
        <f>SUM(B:E!H42)</f>
        <v>0</v>
      </c>
      <c r="I42" s="72">
        <f>SUM(B:E!I42)</f>
        <v>0</v>
      </c>
      <c r="J42" s="72">
        <f>SUM(B:E!J42)</f>
        <v>0</v>
      </c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2">
        <f>SUM(B:E!E44)</f>
        <v>0</v>
      </c>
      <c r="F44" s="72">
        <f>SUM(B:E!F44)</f>
        <v>0</v>
      </c>
      <c r="G44" s="72">
        <f>SUM(B:E!G44)</f>
        <v>0</v>
      </c>
      <c r="H44" s="72">
        <f>SUM(B:E!H44)</f>
        <v>0</v>
      </c>
      <c r="I44" s="72">
        <f>SUM(B:E!I44)</f>
        <v>0</v>
      </c>
      <c r="J44" s="72">
        <f>SUM(B:E!J44)</f>
        <v>0</v>
      </c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2">
        <f>SUM(B:E!E45)</f>
        <v>0</v>
      </c>
      <c r="F45" s="72">
        <f>SUM(B:E!F45)</f>
        <v>0</v>
      </c>
      <c r="G45" s="72">
        <f>SUM(B:E!G45)</f>
        <v>0</v>
      </c>
      <c r="H45" s="72">
        <f>SUM(B:E!H45)</f>
        <v>0</v>
      </c>
      <c r="I45" s="72">
        <f>SUM(B:E!I45)</f>
        <v>0</v>
      </c>
      <c r="J45" s="72">
        <f>SUM(B:E!J45)</f>
        <v>0</v>
      </c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2">
        <f>SUM(B:E!E46)</f>
        <v>0</v>
      </c>
      <c r="F46" s="72">
        <f>SUM(B:E!F46)</f>
        <v>0</v>
      </c>
      <c r="G46" s="72">
        <f>SUM(B:E!G46)</f>
        <v>0</v>
      </c>
      <c r="H46" s="72">
        <f>SUM(B:E!H46)</f>
        <v>0</v>
      </c>
      <c r="I46" s="72">
        <f>SUM(B:E!I46)</f>
        <v>0</v>
      </c>
      <c r="J46" s="72">
        <f>SUM(B:E!J46)</f>
        <v>0</v>
      </c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2">
        <f>SUM(B:E!E47)</f>
        <v>0</v>
      </c>
      <c r="F47" s="72">
        <f>SUM(B:E!F47)</f>
        <v>0</v>
      </c>
      <c r="G47" s="72">
        <f>SUM(B:E!G47)</f>
        <v>0</v>
      </c>
      <c r="H47" s="72">
        <f>SUM(B:E!H47)</f>
        <v>0</v>
      </c>
      <c r="I47" s="72">
        <f>SUM(B:E!I47)</f>
        <v>0</v>
      </c>
      <c r="J47" s="72">
        <f>SUM(B:E!J47)</f>
        <v>0</v>
      </c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2">
        <f>SUM(B:E!E48)</f>
        <v>0</v>
      </c>
      <c r="F48" s="72">
        <f>SUM(B:E!F48)</f>
        <v>0</v>
      </c>
      <c r="G48" s="72">
        <f>SUM(B:E!G48)</f>
        <v>0</v>
      </c>
      <c r="H48" s="72">
        <f>SUM(B:E!H48)</f>
        <v>0</v>
      </c>
      <c r="I48" s="72">
        <f>SUM(B:E!I48)</f>
        <v>0</v>
      </c>
      <c r="J48" s="72">
        <f>SUM(B:E!J48)</f>
        <v>0</v>
      </c>
    </row>
    <row r="49" spans="1:10" s="8" customFormat="1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2">
        <f>SUM(B:E!E49)</f>
        <v>0</v>
      </c>
      <c r="F49" s="72">
        <f>SUM(B:E!F49)</f>
        <v>0</v>
      </c>
      <c r="G49" s="72">
        <f>SUM(B:E!G49)</f>
        <v>0</v>
      </c>
      <c r="H49" s="72">
        <f>SUM(B:E!H49)</f>
        <v>0</v>
      </c>
      <c r="I49" s="72">
        <f>SUM(B:E!I49)</f>
        <v>0</v>
      </c>
      <c r="J49" s="72">
        <f>SUM(B:E!J49)</f>
        <v>0</v>
      </c>
    </row>
    <row r="50" spans="1:10" s="8" customFormat="1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2">
        <f>SUM(B:E!E50)</f>
        <v>0</v>
      </c>
      <c r="F50" s="72">
        <f>SUM(B:E!F50)</f>
        <v>0</v>
      </c>
      <c r="G50" s="72">
        <f>SUM(B:E!G50)</f>
        <v>0</v>
      </c>
      <c r="H50" s="72">
        <f>SUM(B:E!H50)</f>
        <v>0</v>
      </c>
      <c r="I50" s="72">
        <f>SUM(B:E!I50)</f>
        <v>0</v>
      </c>
      <c r="J50" s="72">
        <f>SUM(B:E!J50)</f>
        <v>0</v>
      </c>
    </row>
    <row r="51" spans="1:10" s="8" customFormat="1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2">
        <f>SUM(B:E!E51)</f>
        <v>0</v>
      </c>
      <c r="F51" s="72">
        <f>SUM(B:E!F51)</f>
        <v>0</v>
      </c>
      <c r="G51" s="72">
        <f>SUM(B:E!G51)</f>
        <v>0</v>
      </c>
      <c r="H51" s="72">
        <f>SUM(B:E!H51)</f>
        <v>0</v>
      </c>
      <c r="I51" s="72">
        <f>SUM(B:E!I51)</f>
        <v>0</v>
      </c>
      <c r="J51" s="72">
        <f>SUM(B:E!J51)</f>
        <v>0</v>
      </c>
    </row>
    <row r="52" spans="1:10" s="8" customFormat="1" x14ac:dyDescent="0.2">
      <c r="A52" s="18">
        <f t="shared" si="9"/>
        <v>2</v>
      </c>
      <c r="B52" s="42"/>
      <c r="C52" s="47" t="s">
        <v>141</v>
      </c>
      <c r="D52" s="44" t="s">
        <v>9</v>
      </c>
      <c r="E52" s="72">
        <f>SUM(B:E!E52)</f>
        <v>0</v>
      </c>
      <c r="F52" s="72">
        <f>SUM(B:E!F52)</f>
        <v>99357</v>
      </c>
      <c r="G52" s="72">
        <f>SUM(B:E!G52)</f>
        <v>0</v>
      </c>
      <c r="H52" s="72">
        <f>SUM(B:E!H52)</f>
        <v>0</v>
      </c>
      <c r="I52" s="72">
        <f>SUM(B:E!I52)</f>
        <v>0</v>
      </c>
      <c r="J52" s="72">
        <f>SUM(B:E!J52)</f>
        <v>99357</v>
      </c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2">
        <f>SUM(B:E!E53)</f>
        <v>0</v>
      </c>
      <c r="F53" s="72">
        <f>SUM(B:E!F53)</f>
        <v>0</v>
      </c>
      <c r="G53" s="72">
        <f>SUM(B:E!G53)</f>
        <v>0</v>
      </c>
      <c r="H53" s="72">
        <f>SUM(B:E!H53)</f>
        <v>0</v>
      </c>
      <c r="I53" s="72">
        <f>SUM(B:E!I53)</f>
        <v>0</v>
      </c>
      <c r="J53" s="72">
        <f>SUM(B:E!J53)</f>
        <v>0</v>
      </c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2">
        <f>SUM(B:E!E55)</f>
        <v>0</v>
      </c>
      <c r="F55" s="72">
        <f>SUM(B:E!F55)</f>
        <v>0</v>
      </c>
      <c r="G55" s="72">
        <f>SUM(B:E!G55)</f>
        <v>0</v>
      </c>
      <c r="H55" s="72">
        <f>SUM(B:E!H55)</f>
        <v>0</v>
      </c>
      <c r="I55" s="72">
        <f>SUM(B:E!I55)</f>
        <v>0</v>
      </c>
      <c r="J55" s="72">
        <f>SUM(B:E!J55)</f>
        <v>0</v>
      </c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2">
        <f>SUM(B:E!E56)</f>
        <v>0</v>
      </c>
      <c r="F56" s="72">
        <f>SUM(B:E!F56)</f>
        <v>0</v>
      </c>
      <c r="G56" s="72">
        <f>SUM(B:E!G56)</f>
        <v>0</v>
      </c>
      <c r="H56" s="72">
        <f>SUM(B:E!H56)</f>
        <v>0</v>
      </c>
      <c r="I56" s="72">
        <f>SUM(B:E!I56)</f>
        <v>0</v>
      </c>
      <c r="J56" s="72">
        <f>SUM(B:E!J56)</f>
        <v>0</v>
      </c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2">
        <f>SUM(B:E!E58)</f>
        <v>0</v>
      </c>
      <c r="F58" s="72">
        <f>SUM(B:E!F58)</f>
        <v>0</v>
      </c>
      <c r="G58" s="72">
        <f>SUM(B:E!G58)</f>
        <v>0</v>
      </c>
      <c r="H58" s="72">
        <f>SUM(B:E!H58)</f>
        <v>0</v>
      </c>
      <c r="I58" s="72">
        <f>SUM(B:E!I58)</f>
        <v>0</v>
      </c>
      <c r="J58" s="72">
        <f>SUM(B:E!J58)</f>
        <v>0</v>
      </c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2">
        <f>SUM(B:E!E59)</f>
        <v>0</v>
      </c>
      <c r="F59" s="72">
        <f>SUM(B:E!F59)</f>
        <v>0</v>
      </c>
      <c r="G59" s="72">
        <f>SUM(B:E!G59)</f>
        <v>0</v>
      </c>
      <c r="H59" s="72">
        <f>SUM(B:E!H59)</f>
        <v>0</v>
      </c>
      <c r="I59" s="72">
        <f>SUM(B:E!I59)</f>
        <v>0</v>
      </c>
      <c r="J59" s="72">
        <f>SUM(B:E!J59)</f>
        <v>0</v>
      </c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2">
        <f>SUM(B:E!E60)</f>
        <v>0</v>
      </c>
      <c r="F60" s="72">
        <f>SUM(B:E!F60)</f>
        <v>0</v>
      </c>
      <c r="G60" s="72">
        <f>SUM(B:E!G60)</f>
        <v>0</v>
      </c>
      <c r="H60" s="72">
        <f>SUM(B:E!H60)</f>
        <v>0</v>
      </c>
      <c r="I60" s="72">
        <f>SUM(B:E!I60)</f>
        <v>0</v>
      </c>
      <c r="J60" s="72">
        <f>SUM(B:E!J60)</f>
        <v>0</v>
      </c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2">
        <f>SUM(B:E!E61)</f>
        <v>0</v>
      </c>
      <c r="F61" s="72">
        <f>SUM(B:E!F61)</f>
        <v>0</v>
      </c>
      <c r="G61" s="72">
        <f>SUM(B:E!G61)</f>
        <v>0</v>
      </c>
      <c r="H61" s="72">
        <f>SUM(B:E!H61)</f>
        <v>0</v>
      </c>
      <c r="I61" s="72">
        <f>SUM(B:E!I61)</f>
        <v>0</v>
      </c>
      <c r="J61" s="72">
        <f>SUM(B:E!J61)</f>
        <v>0</v>
      </c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2">
        <f>SUM(B:E!E62)</f>
        <v>0</v>
      </c>
      <c r="F62" s="72">
        <f>SUM(B:E!F62)</f>
        <v>0</v>
      </c>
      <c r="G62" s="72">
        <f>SUM(B:E!G62)</f>
        <v>0</v>
      </c>
      <c r="H62" s="72">
        <f>SUM(B:E!H62)</f>
        <v>0</v>
      </c>
      <c r="I62" s="72">
        <f>SUM(B:E!I62)</f>
        <v>0</v>
      </c>
      <c r="J62" s="72">
        <f>SUM(B:E!J62)</f>
        <v>0</v>
      </c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2">
        <f>SUM(B:E!E64)</f>
        <v>0</v>
      </c>
      <c r="F64" s="72">
        <f>SUM(B:E!F64)</f>
        <v>0</v>
      </c>
      <c r="G64" s="72">
        <f>SUM(B:E!G64)</f>
        <v>0</v>
      </c>
      <c r="H64" s="72">
        <f>SUM(B:E!H64)</f>
        <v>0</v>
      </c>
      <c r="I64" s="72">
        <f>SUM(B:E!I64)</f>
        <v>0</v>
      </c>
      <c r="J64" s="72">
        <f>SUM(B:E!J64)</f>
        <v>0</v>
      </c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2">
        <f>SUM(B:E!E65)</f>
        <v>0</v>
      </c>
      <c r="F65" s="72">
        <f>SUM(B:E!F65)</f>
        <v>0</v>
      </c>
      <c r="G65" s="72">
        <f>SUM(B:E!G65)</f>
        <v>0</v>
      </c>
      <c r="H65" s="72">
        <f>SUM(B:E!H65)</f>
        <v>0</v>
      </c>
      <c r="I65" s="72">
        <f>SUM(B:E!I65)</f>
        <v>0</v>
      </c>
      <c r="J65" s="72">
        <f>SUM(B:E!J65)</f>
        <v>0</v>
      </c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2">
        <f>SUM(B:E!E66)</f>
        <v>0</v>
      </c>
      <c r="F66" s="72">
        <f>SUM(B:E!F66)</f>
        <v>0</v>
      </c>
      <c r="G66" s="72">
        <f>SUM(B:E!G66)</f>
        <v>0</v>
      </c>
      <c r="H66" s="72">
        <f>SUM(B:E!H66)</f>
        <v>0</v>
      </c>
      <c r="I66" s="72">
        <f>SUM(B:E!I66)</f>
        <v>0</v>
      </c>
      <c r="J66" s="72">
        <f>SUM(B:E!J66)</f>
        <v>0</v>
      </c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2">
        <f>SUM(B:E!E67)</f>
        <v>0</v>
      </c>
      <c r="F67" s="72">
        <f>SUM(B:E!F67)</f>
        <v>0</v>
      </c>
      <c r="G67" s="72">
        <f>SUM(B:E!G67)</f>
        <v>0</v>
      </c>
      <c r="H67" s="72">
        <f>SUM(B:E!H67)</f>
        <v>0</v>
      </c>
      <c r="I67" s="72">
        <f>SUM(B:E!I67)</f>
        <v>0</v>
      </c>
      <c r="J67" s="72">
        <f>SUM(B:E!J67)</f>
        <v>0</v>
      </c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1871</v>
      </c>
      <c r="F70" s="73">
        <f t="shared" si="16"/>
        <v>1844</v>
      </c>
      <c r="G70" s="73">
        <f t="shared" si="16"/>
        <v>1811</v>
      </c>
      <c r="H70" s="73">
        <f t="shared" si="16"/>
        <v>1772</v>
      </c>
      <c r="I70" s="73">
        <f t="shared" si="16"/>
        <v>1788</v>
      </c>
      <c r="J70" s="73">
        <f t="shared" si="16"/>
        <v>1791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1871</v>
      </c>
      <c r="F71" s="73">
        <f t="shared" si="17"/>
        <v>1843</v>
      </c>
      <c r="G71" s="73">
        <f t="shared" si="17"/>
        <v>1811</v>
      </c>
      <c r="H71" s="73">
        <f t="shared" si="17"/>
        <v>1772</v>
      </c>
      <c r="I71" s="73">
        <f t="shared" si="17"/>
        <v>1788</v>
      </c>
      <c r="J71" s="73">
        <f t="shared" si="17"/>
        <v>1794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1871</v>
      </c>
      <c r="F72" s="73">
        <f t="shared" si="18"/>
        <v>1844</v>
      </c>
      <c r="G72" s="73">
        <f t="shared" si="18"/>
        <v>1811</v>
      </c>
      <c r="H72" s="73">
        <f t="shared" si="18"/>
        <v>1772</v>
      </c>
      <c r="I72" s="73">
        <f t="shared" si="18"/>
        <v>1788</v>
      </c>
      <c r="J72" s="73">
        <f t="shared" si="18"/>
        <v>1791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2">
        <f>SUM(B:E!E73)</f>
        <v>387</v>
      </c>
      <c r="F73" s="72">
        <f>SUM(B:E!F73)</f>
        <v>381</v>
      </c>
      <c r="G73" s="72">
        <f>SUM(B:E!G73)</f>
        <v>377</v>
      </c>
      <c r="H73" s="72">
        <f>SUM(B:E!H73)</f>
        <v>373</v>
      </c>
      <c r="I73" s="72">
        <f>SUM(B:E!I73)</f>
        <v>380</v>
      </c>
      <c r="J73" s="72">
        <f>SUM(B:E!J73)</f>
        <v>374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2">
        <f>SUM(B:E!E74)</f>
        <v>1484</v>
      </c>
      <c r="F74" s="72">
        <f>SUM(B:E!F74)</f>
        <v>1463</v>
      </c>
      <c r="G74" s="72">
        <f>SUM(B:E!G74)</f>
        <v>1434</v>
      </c>
      <c r="H74" s="72">
        <f>SUM(B:E!H74)</f>
        <v>1399</v>
      </c>
      <c r="I74" s="72">
        <f>SUM(B:E!I74)</f>
        <v>1408</v>
      </c>
      <c r="J74" s="72">
        <f>SUM(B:E!J74)</f>
        <v>1417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1871</v>
      </c>
      <c r="F75" s="73">
        <f t="shared" si="19"/>
        <v>1843</v>
      </c>
      <c r="G75" s="73">
        <f t="shared" si="19"/>
        <v>1811</v>
      </c>
      <c r="H75" s="73">
        <f t="shared" si="19"/>
        <v>1772</v>
      </c>
      <c r="I75" s="73">
        <f t="shared" si="19"/>
        <v>1788</v>
      </c>
      <c r="J75" s="73">
        <f t="shared" si="19"/>
        <v>1794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2">
        <f>SUM(B:E!E76)</f>
        <v>387</v>
      </c>
      <c r="F76" s="72">
        <f>SUM(B:E!F76)</f>
        <v>382</v>
      </c>
      <c r="G76" s="72">
        <f>SUM(B:E!G76)</f>
        <v>377</v>
      </c>
      <c r="H76" s="72">
        <f>SUM(B:E!H76)</f>
        <v>373</v>
      </c>
      <c r="I76" s="72">
        <f>SUM(B:E!I76)</f>
        <v>380</v>
      </c>
      <c r="J76" s="72">
        <f>SUM(B:E!J76)</f>
        <v>378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2">
        <f>SUM(B:E!E77)</f>
        <v>1484</v>
      </c>
      <c r="F77" s="72">
        <f>SUM(B:E!F77)</f>
        <v>1461</v>
      </c>
      <c r="G77" s="72">
        <f>SUM(B:E!G77)</f>
        <v>1434</v>
      </c>
      <c r="H77" s="72">
        <f>SUM(B:E!H77)</f>
        <v>1399</v>
      </c>
      <c r="I77" s="72">
        <f>SUM(B:E!I77)</f>
        <v>1408</v>
      </c>
      <c r="J77" s="72">
        <f>SUM(B:E!J77)</f>
        <v>1416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2">
        <f>SUM(B:E!E78)</f>
        <v>0</v>
      </c>
      <c r="F78" s="72">
        <f>SUM(B:E!F78)</f>
        <v>0</v>
      </c>
      <c r="G78" s="72">
        <f>SUM(B:E!G78)</f>
        <v>0</v>
      </c>
      <c r="H78" s="72">
        <f>SUM(B:E!H78)</f>
        <v>0</v>
      </c>
      <c r="I78" s="72">
        <f>SUM(B:E!I78)</f>
        <v>0</v>
      </c>
      <c r="J78" s="72">
        <f>SUM(B:E!J78)</f>
        <v>0</v>
      </c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2">
        <f>SUM(B:E!E79)</f>
        <v>0</v>
      </c>
      <c r="F79" s="72">
        <f>SUM(B:E!F79)</f>
        <v>0</v>
      </c>
      <c r="G79" s="72">
        <f>SUM(B:E!G79)</f>
        <v>0</v>
      </c>
      <c r="H79" s="72">
        <f>SUM(B:E!H79)</f>
        <v>0</v>
      </c>
      <c r="I79" s="72">
        <f>SUM(B:E!I79)</f>
        <v>0</v>
      </c>
      <c r="J79" s="72">
        <f>SUM(B:E!J79)</f>
        <v>0</v>
      </c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2">
        <f>SUM(B:E!E80)</f>
        <v>0</v>
      </c>
      <c r="F80" s="72">
        <f>SUM(B:E!F80)</f>
        <v>0</v>
      </c>
      <c r="G80" s="72">
        <f>SUM(B:E!G80)</f>
        <v>0</v>
      </c>
      <c r="H80" s="72">
        <f>SUM(B:E!H80)</f>
        <v>0</v>
      </c>
      <c r="I80" s="72">
        <f>SUM(B:E!I80)</f>
        <v>0</v>
      </c>
      <c r="J80" s="72">
        <f>SUM(B:E!J80)</f>
        <v>0</v>
      </c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2">
        <f>SUM(B:E!E81)</f>
        <v>0</v>
      </c>
      <c r="F81" s="72">
        <f>SUM(B:E!F81)</f>
        <v>0</v>
      </c>
      <c r="G81" s="72">
        <f>SUM(B:E!G81)</f>
        <v>0</v>
      </c>
      <c r="H81" s="72">
        <f>SUM(B:E!H81)</f>
        <v>0</v>
      </c>
      <c r="I81" s="72">
        <f>SUM(B:E!I81)</f>
        <v>0</v>
      </c>
      <c r="J81" s="72">
        <f>SUM(B:E!J81)</f>
        <v>0</v>
      </c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honeticPr fontId="0" type="noConversion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8" r:id="rId4" name="Button 2">
              <controlPr defaultSize="0" print="0" autoFill="0" autoPict="0" macro="[0]!InsertSheet">
                <anchor moveWithCells="1" sizeWithCells="1">
                  <from>
                    <xdr:col>4</xdr:col>
                    <xdr:colOff>85725</xdr:colOff>
                    <xdr:row>0</xdr:row>
                    <xdr:rowOff>95250</xdr:rowOff>
                  </from>
                  <to>
                    <xdr:col>4</xdr:col>
                    <xdr:colOff>1019175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5" name="Drop Down 10">
              <controlPr defaultSize="0" print="0" autoFill="0" autoLine="0" autoPict="0" macro="[0]!Box_Change_Rows">
                <anchor moveWithCells="1">
                  <from>
                    <xdr:col>1</xdr:col>
                    <xdr:colOff>171450</xdr:colOff>
                    <xdr:row>8</xdr:row>
                    <xdr:rowOff>123825</xdr:rowOff>
                  </from>
                  <to>
                    <xdr:col>2</xdr:col>
                    <xdr:colOff>1247775</xdr:colOff>
                    <xdr:row>10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7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F23" sqref="F23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x14ac:dyDescent="0.2">
      <c r="A4" s="1">
        <v>1</v>
      </c>
      <c r="C4" s="94" t="s">
        <v>175</v>
      </c>
    </row>
    <row r="5" spans="1:10" ht="25.5" x14ac:dyDescent="0.2">
      <c r="A5" s="1">
        <v>1</v>
      </c>
      <c r="C5" s="94" t="s">
        <v>176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530700</v>
      </c>
      <c r="F14" s="69">
        <f t="shared" si="0"/>
        <v>521296</v>
      </c>
      <c r="G14" s="69">
        <f t="shared" si="0"/>
        <v>147808</v>
      </c>
      <c r="H14" s="69">
        <f t="shared" si="0"/>
        <v>286391</v>
      </c>
      <c r="I14" s="69">
        <f t="shared" si="0"/>
        <v>389170</v>
      </c>
      <c r="J14" s="69">
        <f t="shared" si="0"/>
        <v>500537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530700</v>
      </c>
      <c r="F16" s="70">
        <f t="shared" si="1"/>
        <v>521296</v>
      </c>
      <c r="G16" s="70">
        <f t="shared" si="1"/>
        <v>147808</v>
      </c>
      <c r="H16" s="70">
        <f t="shared" si="1"/>
        <v>286391</v>
      </c>
      <c r="I16" s="70">
        <f t="shared" si="1"/>
        <v>389170</v>
      </c>
      <c r="J16" s="70">
        <f t="shared" si="1"/>
        <v>500537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530700</v>
      </c>
      <c r="F17" s="70">
        <f t="shared" si="2"/>
        <v>521296</v>
      </c>
      <c r="G17" s="70">
        <f t="shared" si="2"/>
        <v>147808</v>
      </c>
      <c r="H17" s="70">
        <f t="shared" si="2"/>
        <v>286391</v>
      </c>
      <c r="I17" s="70">
        <f t="shared" si="2"/>
        <v>389170</v>
      </c>
      <c r="J17" s="70">
        <f t="shared" si="2"/>
        <v>500537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405400</v>
      </c>
      <c r="F18" s="70">
        <f t="shared" si="4"/>
        <v>377773</v>
      </c>
      <c r="G18" s="70">
        <f t="shared" si="4"/>
        <v>98444</v>
      </c>
      <c r="H18" s="70">
        <f t="shared" si="4"/>
        <v>194831</v>
      </c>
      <c r="I18" s="70">
        <f t="shared" si="4"/>
        <v>277960</v>
      </c>
      <c r="J18" s="70">
        <f t="shared" si="4"/>
        <v>374673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291200</v>
      </c>
      <c r="F19" s="71">
        <v>279606</v>
      </c>
      <c r="G19" s="71">
        <v>71408</v>
      </c>
      <c r="H19" s="71">
        <v>143248</v>
      </c>
      <c r="I19" s="71">
        <v>206116</v>
      </c>
      <c r="J19" s="71">
        <v>277847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22300</v>
      </c>
      <c r="F20" s="71">
        <v>10808</v>
      </c>
      <c r="G20" s="71">
        <v>5722</v>
      </c>
      <c r="H20" s="71">
        <v>8230</v>
      </c>
      <c r="I20" s="71">
        <v>8418</v>
      </c>
      <c r="J20" s="71">
        <v>10779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91900</v>
      </c>
      <c r="F21" s="71">
        <v>87359</v>
      </c>
      <c r="G21" s="71">
        <v>21314</v>
      </c>
      <c r="H21" s="71">
        <v>43353</v>
      </c>
      <c r="I21" s="71">
        <v>63426</v>
      </c>
      <c r="J21" s="71">
        <v>86047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125300</v>
      </c>
      <c r="F23" s="70">
        <f t="shared" si="5"/>
        <v>143523</v>
      </c>
      <c r="G23" s="70">
        <f t="shared" si="5"/>
        <v>49364</v>
      </c>
      <c r="H23" s="70">
        <f t="shared" si="5"/>
        <v>91560</v>
      </c>
      <c r="I23" s="70">
        <f t="shared" si="5"/>
        <v>111210</v>
      </c>
      <c r="J23" s="70">
        <f t="shared" si="5"/>
        <v>125864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46200</v>
      </c>
      <c r="F24" s="71">
        <v>99068</v>
      </c>
      <c r="G24" s="71">
        <v>23341</v>
      </c>
      <c r="H24" s="71">
        <v>65420</v>
      </c>
      <c r="I24" s="71">
        <v>85070</v>
      </c>
      <c r="J24" s="71">
        <v>81454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147</v>
      </c>
      <c r="G25" s="71">
        <v>30</v>
      </c>
      <c r="H25" s="71">
        <v>147</v>
      </c>
      <c r="I25" s="71">
        <v>147</v>
      </c>
      <c r="J25" s="71">
        <v>147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79100</v>
      </c>
      <c r="F29" s="71">
        <v>44308</v>
      </c>
      <c r="G29" s="71">
        <v>25993</v>
      </c>
      <c r="H29" s="71">
        <v>25993</v>
      </c>
      <c r="I29" s="71">
        <v>25993</v>
      </c>
      <c r="J29" s="71">
        <v>44263</v>
      </c>
    </row>
    <row r="30" spans="1:10" s="8" customFormat="1" hidden="1" x14ac:dyDescent="0.2">
      <c r="A30" s="18">
        <f t="shared" si="3"/>
        <v>3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0</v>
      </c>
      <c r="G30" s="70">
        <f t="shared" si="7"/>
        <v>0</v>
      </c>
      <c r="H30" s="70">
        <f t="shared" si="7"/>
        <v>0</v>
      </c>
      <c r="I30" s="70">
        <f t="shared" si="7"/>
        <v>0</v>
      </c>
      <c r="J30" s="70">
        <f t="shared" si="7"/>
        <v>0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hidden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hidden="1" x14ac:dyDescent="0.2">
      <c r="A33" s="18">
        <f t="shared" si="3"/>
        <v>3</v>
      </c>
      <c r="B33" s="42"/>
      <c r="C33" s="88" t="s">
        <v>109</v>
      </c>
      <c r="D33" s="43" t="s">
        <v>46</v>
      </c>
      <c r="E33" s="71"/>
      <c r="F33" s="71"/>
      <c r="G33" s="71"/>
      <c r="H33" s="71"/>
      <c r="I33" s="71"/>
      <c r="J33" s="71"/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25</v>
      </c>
      <c r="F70" s="73">
        <f t="shared" si="16"/>
        <v>23</v>
      </c>
      <c r="G70" s="73">
        <f t="shared" si="16"/>
        <v>24</v>
      </c>
      <c r="H70" s="73">
        <f t="shared" si="16"/>
        <v>23</v>
      </c>
      <c r="I70" s="73">
        <f t="shared" si="16"/>
        <v>22</v>
      </c>
      <c r="J70" s="73">
        <f t="shared" si="16"/>
        <v>22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25</v>
      </c>
      <c r="F71" s="73">
        <f t="shared" si="17"/>
        <v>23</v>
      </c>
      <c r="G71" s="73">
        <f t="shared" si="17"/>
        <v>24</v>
      </c>
      <c r="H71" s="73">
        <f t="shared" si="17"/>
        <v>23</v>
      </c>
      <c r="I71" s="73">
        <f t="shared" si="17"/>
        <v>22</v>
      </c>
      <c r="J71" s="73">
        <f t="shared" si="17"/>
        <v>22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25</v>
      </c>
      <c r="F72" s="73">
        <f t="shared" si="18"/>
        <v>23</v>
      </c>
      <c r="G72" s="73">
        <f t="shared" si="18"/>
        <v>24</v>
      </c>
      <c r="H72" s="73">
        <f t="shared" si="18"/>
        <v>23</v>
      </c>
      <c r="I72" s="73">
        <f t="shared" si="18"/>
        <v>22</v>
      </c>
      <c r="J72" s="73">
        <f t="shared" si="18"/>
        <v>22</v>
      </c>
    </row>
    <row r="73" spans="1:10" hidden="1" x14ac:dyDescent="0.2">
      <c r="A73" s="18">
        <f t="shared" si="15"/>
        <v>3</v>
      </c>
      <c r="B73" s="28"/>
      <c r="C73" s="59" t="s">
        <v>51</v>
      </c>
      <c r="D73" s="43"/>
      <c r="E73" s="71">
        <v>0</v>
      </c>
      <c r="F73" s="71">
        <v>0</v>
      </c>
      <c r="G73" s="71">
        <v>0</v>
      </c>
      <c r="H73" s="71"/>
      <c r="I73" s="71"/>
      <c r="J73" s="71"/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25</v>
      </c>
      <c r="F74" s="71">
        <v>23</v>
      </c>
      <c r="G74" s="71">
        <v>24</v>
      </c>
      <c r="H74" s="71">
        <v>23</v>
      </c>
      <c r="I74" s="71">
        <v>22</v>
      </c>
      <c r="J74" s="71">
        <v>22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25</v>
      </c>
      <c r="F75" s="73">
        <f t="shared" si="19"/>
        <v>23</v>
      </c>
      <c r="G75" s="73">
        <f t="shared" si="19"/>
        <v>24</v>
      </c>
      <c r="H75" s="73">
        <f t="shared" si="19"/>
        <v>23</v>
      </c>
      <c r="I75" s="73">
        <f t="shared" si="19"/>
        <v>22</v>
      </c>
      <c r="J75" s="73">
        <f t="shared" si="19"/>
        <v>22</v>
      </c>
    </row>
    <row r="76" spans="1:10" hidden="1" x14ac:dyDescent="0.2">
      <c r="A76" s="18">
        <f t="shared" si="15"/>
        <v>3</v>
      </c>
      <c r="B76" s="28"/>
      <c r="C76" s="31" t="s">
        <v>55</v>
      </c>
      <c r="D76" s="43"/>
      <c r="E76" s="71">
        <v>0</v>
      </c>
      <c r="F76" s="71">
        <v>0</v>
      </c>
      <c r="G76" s="71">
        <v>0</v>
      </c>
      <c r="H76" s="71"/>
      <c r="I76" s="71"/>
      <c r="J76" s="71"/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25</v>
      </c>
      <c r="F77" s="71">
        <v>23</v>
      </c>
      <c r="G77" s="71">
        <v>24</v>
      </c>
      <c r="H77" s="71">
        <v>23</v>
      </c>
      <c r="I77" s="71">
        <v>22</v>
      </c>
      <c r="J77" s="71">
        <v>22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788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8" filterMode="1"/>
  <dimension ref="A1:J82"/>
  <sheetViews>
    <sheetView topLeftCell="B4" zoomScaleNormal="100" workbookViewId="0">
      <pane xSplit="3" ySplit="10" topLeftCell="E19" activePane="bottomRight" state="frozen"/>
      <selection activeCell="B54" sqref="B54"/>
      <selection pane="topRight" activeCell="B54" sqref="B54"/>
      <selection pane="bottomLeft" activeCell="B54" sqref="B54"/>
      <selection pane="bottomRight" activeCell="J82" sqref="J82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x14ac:dyDescent="0.2">
      <c r="A4" s="1">
        <v>1</v>
      </c>
      <c r="C4" s="94" t="s">
        <v>177</v>
      </c>
    </row>
    <row r="5" spans="1:10" x14ac:dyDescent="0.2">
      <c r="A5" s="1">
        <v>1</v>
      </c>
      <c r="C5" s="94" t="s">
        <v>178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13055700</v>
      </c>
      <c r="F14" s="69">
        <f t="shared" si="0"/>
        <v>12610825</v>
      </c>
      <c r="G14" s="69">
        <f t="shared" si="0"/>
        <v>2053015</v>
      </c>
      <c r="H14" s="69">
        <f t="shared" si="0"/>
        <v>7199089</v>
      </c>
      <c r="I14" s="69">
        <f t="shared" si="0"/>
        <v>7933732</v>
      </c>
      <c r="J14" s="69">
        <f t="shared" si="0"/>
        <v>12464995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13055700</v>
      </c>
      <c r="F16" s="70">
        <f t="shared" si="1"/>
        <v>12610825</v>
      </c>
      <c r="G16" s="70">
        <f t="shared" si="1"/>
        <v>2053015</v>
      </c>
      <c r="H16" s="70">
        <f t="shared" si="1"/>
        <v>7199089</v>
      </c>
      <c r="I16" s="70">
        <f t="shared" si="1"/>
        <v>7933732</v>
      </c>
      <c r="J16" s="70">
        <f t="shared" si="1"/>
        <v>12464995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13055700</v>
      </c>
      <c r="F17" s="70">
        <f t="shared" si="2"/>
        <v>12511468</v>
      </c>
      <c r="G17" s="70">
        <f t="shared" si="2"/>
        <v>2053015</v>
      </c>
      <c r="H17" s="70">
        <f t="shared" si="2"/>
        <v>7199089</v>
      </c>
      <c r="I17" s="70">
        <f t="shared" si="2"/>
        <v>7933732</v>
      </c>
      <c r="J17" s="70">
        <f t="shared" si="2"/>
        <v>12365638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7251200</v>
      </c>
      <c r="F18" s="70">
        <f t="shared" si="4"/>
        <v>7254857</v>
      </c>
      <c r="G18" s="70">
        <f t="shared" si="4"/>
        <v>1982909</v>
      </c>
      <c r="H18" s="70">
        <f t="shared" si="4"/>
        <v>3842677</v>
      </c>
      <c r="I18" s="70">
        <f t="shared" si="4"/>
        <v>5267909</v>
      </c>
      <c r="J18" s="70">
        <f t="shared" si="4"/>
        <v>7183232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4816000</v>
      </c>
      <c r="F19" s="71">
        <v>4474112</v>
      </c>
      <c r="G19" s="71">
        <v>1346541</v>
      </c>
      <c r="H19" s="71">
        <v>2343053</v>
      </c>
      <c r="I19" s="71">
        <v>3207333</v>
      </c>
      <c r="J19" s="71">
        <v>4452183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927000</v>
      </c>
      <c r="F20" s="71">
        <v>1459503</v>
      </c>
      <c r="G20" s="71">
        <v>249972</v>
      </c>
      <c r="H20" s="71">
        <v>807141</v>
      </c>
      <c r="I20" s="71">
        <v>1113039</v>
      </c>
      <c r="J20" s="71">
        <v>1436270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1508200</v>
      </c>
      <c r="F21" s="71">
        <v>1321242</v>
      </c>
      <c r="G21" s="71">
        <v>386396</v>
      </c>
      <c r="H21" s="71">
        <v>692483</v>
      </c>
      <c r="I21" s="71">
        <v>947537</v>
      </c>
      <c r="J21" s="71">
        <v>1294779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3984200</v>
      </c>
      <c r="F23" s="70">
        <f t="shared" si="5"/>
        <v>5479569</v>
      </c>
      <c r="G23" s="70">
        <f t="shared" si="5"/>
        <v>595904</v>
      </c>
      <c r="H23" s="70">
        <f t="shared" si="5"/>
        <v>2578723</v>
      </c>
      <c r="I23" s="70">
        <f t="shared" si="5"/>
        <v>2881509</v>
      </c>
      <c r="J23" s="70">
        <f t="shared" si="5"/>
        <v>5405586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3948000</v>
      </c>
      <c r="F24" s="71">
        <v>4775413</v>
      </c>
      <c r="G24" s="71">
        <v>534501</v>
      </c>
      <c r="H24" s="71">
        <v>2304794</v>
      </c>
      <c r="I24" s="71">
        <v>2451957</v>
      </c>
      <c r="J24" s="71">
        <v>4704223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684343</v>
      </c>
      <c r="G25" s="71">
        <v>61403</v>
      </c>
      <c r="H25" s="71">
        <v>273929</v>
      </c>
      <c r="I25" s="71">
        <v>429552</v>
      </c>
      <c r="J25" s="71">
        <v>681555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36200</v>
      </c>
      <c r="F29" s="71">
        <v>19813</v>
      </c>
      <c r="G29" s="71">
        <v>0</v>
      </c>
      <c r="H29" s="71">
        <v>0</v>
      </c>
      <c r="I29" s="71">
        <v>0</v>
      </c>
      <c r="J29" s="71">
        <v>19808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1820300</v>
      </c>
      <c r="F30" s="70">
        <f t="shared" si="7"/>
        <v>-222958</v>
      </c>
      <c r="G30" s="70">
        <f t="shared" si="7"/>
        <v>-525798</v>
      </c>
      <c r="H30" s="70">
        <f t="shared" si="7"/>
        <v>777689</v>
      </c>
      <c r="I30" s="70">
        <f t="shared" si="7"/>
        <v>-215686</v>
      </c>
      <c r="J30" s="70">
        <f t="shared" si="7"/>
        <v>-223180</v>
      </c>
    </row>
    <row r="31" spans="1:10" s="8" customFormat="1" x14ac:dyDescent="0.2">
      <c r="A31" s="18">
        <f t="shared" si="3"/>
        <v>2</v>
      </c>
      <c r="B31" s="42"/>
      <c r="C31" s="88" t="s">
        <v>107</v>
      </c>
      <c r="D31" s="43" t="s">
        <v>42</v>
      </c>
      <c r="E31" s="71">
        <v>470000</v>
      </c>
      <c r="F31" s="71">
        <v>7197</v>
      </c>
      <c r="G31" s="71">
        <v>0</v>
      </c>
      <c r="H31" s="71">
        <v>0</v>
      </c>
      <c r="I31" s="71">
        <v>7197</v>
      </c>
      <c r="J31" s="71">
        <v>7197</v>
      </c>
    </row>
    <row r="32" spans="1:10" s="8" customFormat="1" x14ac:dyDescent="0.2">
      <c r="A32" s="18">
        <f t="shared" si="3"/>
        <v>2</v>
      </c>
      <c r="B32" s="42"/>
      <c r="C32" s="88" t="s">
        <v>108</v>
      </c>
      <c r="D32" s="43" t="s">
        <v>44</v>
      </c>
      <c r="E32" s="71">
        <v>868300</v>
      </c>
      <c r="F32" s="71">
        <v>345113</v>
      </c>
      <c r="G32" s="71">
        <v>143021</v>
      </c>
      <c r="H32" s="71">
        <v>1385656</v>
      </c>
      <c r="I32" s="71">
        <v>348256</v>
      </c>
      <c r="J32" s="71">
        <v>344891</v>
      </c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>
        <v>482000</v>
      </c>
      <c r="F33" s="71">
        <v>-575268</v>
      </c>
      <c r="G33" s="71">
        <v>-668819</v>
      </c>
      <c r="H33" s="71">
        <v>-607967</v>
      </c>
      <c r="I33" s="71">
        <v>-571139</v>
      </c>
      <c r="J33" s="71">
        <v>-575268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99357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99357</v>
      </c>
    </row>
    <row r="37" spans="1:10" s="8" customFormat="1" x14ac:dyDescent="0.2">
      <c r="A37" s="18">
        <f t="shared" ref="A37:A67" si="9">IF(MAX(E37:J37)=0,IF(MIN(E37:J37)=0,3,2),2)</f>
        <v>2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99357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99357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x14ac:dyDescent="0.2">
      <c r="A52" s="18">
        <f t="shared" si="9"/>
        <v>2</v>
      </c>
      <c r="B52" s="42"/>
      <c r="C52" s="47" t="s">
        <v>141</v>
      </c>
      <c r="D52" s="44" t="s">
        <v>9</v>
      </c>
      <c r="E52" s="71"/>
      <c r="F52" s="71">
        <v>99357</v>
      </c>
      <c r="G52" s="71"/>
      <c r="H52" s="71"/>
      <c r="I52" s="71"/>
      <c r="J52" s="71">
        <v>99357</v>
      </c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477</v>
      </c>
      <c r="F70" s="73">
        <f t="shared" si="16"/>
        <v>480</v>
      </c>
      <c r="G70" s="73">
        <f t="shared" si="16"/>
        <v>470</v>
      </c>
      <c r="H70" s="73">
        <f t="shared" si="16"/>
        <v>451</v>
      </c>
      <c r="I70" s="73">
        <f t="shared" si="16"/>
        <v>457</v>
      </c>
      <c r="J70" s="73">
        <f t="shared" si="16"/>
        <v>465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477</v>
      </c>
      <c r="F71" s="73">
        <f t="shared" si="17"/>
        <v>479</v>
      </c>
      <c r="G71" s="73">
        <f t="shared" si="17"/>
        <v>470</v>
      </c>
      <c r="H71" s="73">
        <f t="shared" si="17"/>
        <v>451</v>
      </c>
      <c r="I71" s="73">
        <f t="shared" si="17"/>
        <v>457</v>
      </c>
      <c r="J71" s="73">
        <f t="shared" si="17"/>
        <v>468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477</v>
      </c>
      <c r="F72" s="73">
        <f t="shared" si="18"/>
        <v>480</v>
      </c>
      <c r="G72" s="73">
        <f t="shared" si="18"/>
        <v>470</v>
      </c>
      <c r="H72" s="73">
        <f t="shared" si="18"/>
        <v>451</v>
      </c>
      <c r="I72" s="73">
        <f t="shared" si="18"/>
        <v>457</v>
      </c>
      <c r="J72" s="73">
        <f t="shared" si="18"/>
        <v>465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168</v>
      </c>
      <c r="F73" s="71">
        <v>158</v>
      </c>
      <c r="G73" s="71">
        <v>163</v>
      </c>
      <c r="H73" s="71">
        <v>160</v>
      </c>
      <c r="I73" s="71">
        <v>161</v>
      </c>
      <c r="J73" s="71">
        <v>154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309</v>
      </c>
      <c r="F74" s="71">
        <v>322</v>
      </c>
      <c r="G74" s="71">
        <v>307</v>
      </c>
      <c r="H74" s="71">
        <v>291</v>
      </c>
      <c r="I74" s="71">
        <v>296</v>
      </c>
      <c r="J74" s="71">
        <v>311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477</v>
      </c>
      <c r="F75" s="73">
        <f t="shared" si="19"/>
        <v>479</v>
      </c>
      <c r="G75" s="73">
        <f t="shared" si="19"/>
        <v>470</v>
      </c>
      <c r="H75" s="73">
        <f t="shared" si="19"/>
        <v>451</v>
      </c>
      <c r="I75" s="73">
        <f t="shared" si="19"/>
        <v>457</v>
      </c>
      <c r="J75" s="73">
        <f t="shared" si="19"/>
        <v>468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168</v>
      </c>
      <c r="F76" s="71">
        <v>159</v>
      </c>
      <c r="G76" s="71">
        <v>163</v>
      </c>
      <c r="H76" s="71">
        <v>160</v>
      </c>
      <c r="I76" s="71">
        <v>161</v>
      </c>
      <c r="J76" s="71">
        <v>158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309</v>
      </c>
      <c r="F77" s="71">
        <v>320</v>
      </c>
      <c r="G77" s="71">
        <v>307</v>
      </c>
      <c r="H77" s="71">
        <v>291</v>
      </c>
      <c r="I77" s="71">
        <v>296</v>
      </c>
      <c r="J77" s="71">
        <v>310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"/>
  <sheetViews>
    <sheetView workbookViewId="0">
      <selection activeCell="B54" sqref="B54"/>
    </sheetView>
  </sheetViews>
  <sheetFormatPr defaultRowHeight="12.75" x14ac:dyDescent="0.2"/>
  <sheetData/>
  <sheetProtection sheet="1"/>
  <phoneticPr fontId="0" type="noConversion"/>
  <pageMargins left="0.75" right="0.75" top="1" bottom="1" header="0.5" footer="0.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2" filterMode="1"/>
  <dimension ref="A1:J47"/>
  <sheetViews>
    <sheetView showZeros="0" topLeftCell="B1" workbookViewId="0">
      <pane xSplit="3" ySplit="13" topLeftCell="E14" activePane="bottomRight" state="frozen"/>
      <selection activeCell="B1" sqref="B1"/>
      <selection pane="topRight" activeCell="E1" sqref="E1"/>
      <selection pane="bottomLeft" activeCell="B14" sqref="B14"/>
      <selection pane="bottomRight" activeCell="H49" sqref="H49"/>
    </sheetView>
  </sheetViews>
  <sheetFormatPr defaultColWidth="10.5703125" defaultRowHeight="12.75" x14ac:dyDescent="0.2"/>
  <cols>
    <col min="1" max="1" width="3.42578125" style="4" hidden="1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96" t="s">
        <v>148</v>
      </c>
      <c r="D2" s="5"/>
    </row>
    <row r="3" spans="1:10" x14ac:dyDescent="0.2">
      <c r="A3" s="1">
        <v>1</v>
      </c>
      <c r="C3" s="49"/>
    </row>
    <row r="4" spans="1:10" x14ac:dyDescent="0.2">
      <c r="A4" s="1">
        <v>1</v>
      </c>
      <c r="C4" s="100" t="str">
        <f>P_Total!C4</f>
        <v>на МИНИСТЕРСТВО НА ОКОЛНАТА СРЕДА И ВОДИТЕ</v>
      </c>
    </row>
    <row r="5" spans="1:10" x14ac:dyDescent="0.2">
      <c r="A5" s="1">
        <v>1</v>
      </c>
      <c r="C5" s="49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97"/>
      <c r="C8" s="124" t="s">
        <v>149</v>
      </c>
      <c r="D8" s="95" t="str">
        <f>IF(ISBLANK(P_Total!D8)," ",P_Total!D8)</f>
        <v xml:space="preserve"> </v>
      </c>
      <c r="E8" s="67" t="str">
        <f>IF(ISBLANK(P_Total!E8)," ",P_Total!E8)</f>
        <v>Закон</v>
      </c>
      <c r="F8" s="67" t="str">
        <f>IF(ISBLANK(P_Total!F8)," ",P_Total!F8)</f>
        <v>Уточнен</v>
      </c>
      <c r="G8" s="67" t="str">
        <f>IF(ISBLANK(P_Total!G8)," ",P_Total!G8)</f>
        <v>Отчет</v>
      </c>
      <c r="H8" s="67" t="str">
        <f>IF(ISBLANK(P_Total!H8)," ",P_Total!H8)</f>
        <v>Отчет</v>
      </c>
      <c r="I8" s="67" t="str">
        <f>IF(ISBLANK(P_Total!I8)," ",P_Total!I8)</f>
        <v>Отчет</v>
      </c>
      <c r="J8" s="67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98" t="str">
        <f>IF(ISBLANK(P_Total!E9)," ",P_Total!E9)</f>
        <v xml:space="preserve"> </v>
      </c>
      <c r="F9" s="98" t="str">
        <f>IF(ISBLANK(P_Total!F9)," ",P_Total!F9)</f>
        <v>план</v>
      </c>
      <c r="G9" s="98" t="str">
        <f>IF(ISBLANK(P_Total!G9)," ",P_Total!G9)</f>
        <v>към 31 март</v>
      </c>
      <c r="H9" s="98" t="str">
        <f>IF(ISBLANK(P_Total!H9)," ",P_Total!H9)</f>
        <v>към 30 юни</v>
      </c>
      <c r="I9" s="98" t="str">
        <f>IF(ISBLANK(P_Total!I9)," ",P_Total!I9)</f>
        <v>към 30 септември</v>
      </c>
      <c r="J9" s="98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68" t="str">
        <f>IF(ISBLANK(P_Total!E10)," ",P_Total!E10)</f>
        <v>2014 г.</v>
      </c>
      <c r="F10" s="68" t="str">
        <f>IF(ISBLANK(P_Total!F10)," ",P_Total!F10)</f>
        <v>2014 г.</v>
      </c>
      <c r="G10" s="68" t="str">
        <f>IF(ISBLANK(P_Total!G10)," ",P_Total!G10)</f>
        <v>2014 г.</v>
      </c>
      <c r="H10" s="68" t="str">
        <f>IF(ISBLANK(P_Total!H10)," ",P_Total!H10)</f>
        <v>2014 г.</v>
      </c>
      <c r="I10" s="68" t="str">
        <f>IF(ISBLANK(P_Total!I10)," ",P_Total!I10)</f>
        <v>2014 г.</v>
      </c>
      <c r="J10" s="68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20" t="str">
        <f>IF(ISBLANK(P_Total!E11)," ",P_Total!E11)</f>
        <v xml:space="preserve"> </v>
      </c>
      <c r="F11" s="20" t="str">
        <f>IF(ISBLANK(P_Total!F11)," ",P_Total!F11)</f>
        <v xml:space="preserve"> </v>
      </c>
      <c r="G11" s="20" t="str">
        <f>IF(ISBLANK(P_Total!G11)," ",P_Total!G11)</f>
        <v xml:space="preserve"> </v>
      </c>
      <c r="H11" s="20" t="str">
        <f>IF(ISBLANK(P_Total!H11)," ",P_Total!H11)</f>
        <v xml:space="preserve"> </v>
      </c>
      <c r="I11" s="20" t="str">
        <f>IF(ISBLANK(P_Total!I11)," ",P_Total!I11)</f>
        <v xml:space="preserve"> </v>
      </c>
      <c r="J11" s="20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14"/>
      <c r="C14" s="101" t="s">
        <v>115</v>
      </c>
      <c r="D14" s="99"/>
      <c r="E14" s="70">
        <f>P_Total!E14</f>
        <v>43954300</v>
      </c>
      <c r="F14" s="70">
        <f>P_Total!F14</f>
        <v>46000181</v>
      </c>
      <c r="G14" s="70">
        <f>P_Total!G14</f>
        <v>8913039</v>
      </c>
      <c r="H14" s="70">
        <f>P_Total!H14</f>
        <v>20929725</v>
      </c>
      <c r="I14" s="70">
        <f>P_Total!I14</f>
        <v>31290673</v>
      </c>
      <c r="J14" s="70">
        <f>P_Total!J14</f>
        <v>45293602</v>
      </c>
    </row>
    <row r="15" spans="1:10" x14ac:dyDescent="0.2">
      <c r="A15" s="1">
        <v>1</v>
      </c>
      <c r="B15" s="14"/>
      <c r="C15" s="102"/>
      <c r="D15" s="99"/>
      <c r="E15" s="74">
        <f t="shared" ref="E15:J15" ca="1" si="0">E14-E16</f>
        <v>0</v>
      </c>
      <c r="F15" s="74">
        <f t="shared" ca="1" si="0"/>
        <v>0</v>
      </c>
      <c r="G15" s="74">
        <f t="shared" ca="1" si="0"/>
        <v>0</v>
      </c>
      <c r="H15" s="74">
        <f t="shared" ca="1" si="0"/>
        <v>0</v>
      </c>
      <c r="I15" s="74">
        <f t="shared" ca="1" si="0"/>
        <v>0</v>
      </c>
      <c r="J15" s="74">
        <f t="shared" ca="1" si="0"/>
        <v>0</v>
      </c>
    </row>
    <row r="16" spans="1:10" x14ac:dyDescent="0.2">
      <c r="A16" s="1">
        <v>1</v>
      </c>
      <c r="B16" s="14"/>
      <c r="C16" s="101" t="s">
        <v>150</v>
      </c>
      <c r="D16" s="99"/>
      <c r="E16" s="107">
        <f t="shared" ref="E16:J16" ca="1" si="1">SUBTOTAL(9,E17:E47)</f>
        <v>43954300</v>
      </c>
      <c r="F16" s="107">
        <f t="shared" ca="1" si="1"/>
        <v>46000181</v>
      </c>
      <c r="G16" s="107">
        <f t="shared" ca="1" si="1"/>
        <v>8913039</v>
      </c>
      <c r="H16" s="107">
        <f t="shared" ca="1" si="1"/>
        <v>20929725</v>
      </c>
      <c r="I16" s="107">
        <f t="shared" ca="1" si="1"/>
        <v>31290673</v>
      </c>
      <c r="J16" s="107">
        <f t="shared" ca="1" si="1"/>
        <v>45293602</v>
      </c>
    </row>
    <row r="17" spans="1:10" s="19" customFormat="1" ht="25.5" x14ac:dyDescent="0.2">
      <c r="A17" s="18">
        <f t="shared" ref="A17:A46" ca="1" si="2">IF(MAX(E17:J17)=0,IF(MIN(E17:J17)=0,3,2),2)</f>
        <v>2</v>
      </c>
      <c r="B17" s="26" t="s">
        <v>66</v>
      </c>
      <c r="C17" s="103" t="str">
        <f ca="1">IF($D17=0," ",CELL("contents",INDIRECT(CONCATENATE("'",$B17,"'!",CELL("address",C$4)))))</f>
        <v>Програма 1 "Оценка, управление и опазване на водите на Република България"</v>
      </c>
      <c r="D17" s="104">
        <f>VLOOKUP($B17,Inf!$B$11:$C$40,2,FALSE)</f>
        <v>1</v>
      </c>
      <c r="E17" s="70">
        <f t="shared" ref="E17:J46" ca="1" si="3">IF($D17=0,0,CELL("contents",INDIRECT(CONCATENATE("'",$B17,"'!",CELL("address",E$14)))))</f>
        <v>7459300</v>
      </c>
      <c r="F17" s="70">
        <f t="shared" ca="1" si="3"/>
        <v>9277134</v>
      </c>
      <c r="G17" s="70">
        <f t="shared" ca="1" si="3"/>
        <v>1578932</v>
      </c>
      <c r="H17" s="70">
        <f t="shared" ca="1" si="3"/>
        <v>3211054</v>
      </c>
      <c r="I17" s="70">
        <f t="shared" ca="1" si="3"/>
        <v>6074961</v>
      </c>
      <c r="J17" s="70">
        <f t="shared" ca="1" si="3"/>
        <v>9219379</v>
      </c>
    </row>
    <row r="18" spans="1:10" s="19" customFormat="1" ht="25.5" x14ac:dyDescent="0.2">
      <c r="A18" s="18">
        <f t="shared" ca="1" si="2"/>
        <v>2</v>
      </c>
      <c r="B18" s="27" t="s">
        <v>67</v>
      </c>
      <c r="C18" s="103" t="str">
        <f t="shared" ref="C18:C46" ca="1" si="4">IF($D18=0," ",CELL("contents",INDIRECT(CONCATENATE("'",$B18,"'!",CELL("address",C$4)))))</f>
        <v>Програма 2 "Интегрирана система за управление на отпадъците, опазване на земните недра и почвите"</v>
      </c>
      <c r="D18" s="104">
        <f>VLOOKUP($B18,Inf!$B$11:$C$40,2,FALSE)</f>
        <v>1</v>
      </c>
      <c r="E18" s="70">
        <f t="shared" ca="1" si="3"/>
        <v>2354300</v>
      </c>
      <c r="F18" s="70">
        <f t="shared" ca="1" si="3"/>
        <v>3905139</v>
      </c>
      <c r="G18" s="70">
        <f t="shared" ca="1" si="3"/>
        <v>793586</v>
      </c>
      <c r="H18" s="70">
        <f t="shared" ca="1" si="3"/>
        <v>1378937</v>
      </c>
      <c r="I18" s="70">
        <f t="shared" ca="1" si="3"/>
        <v>3832543</v>
      </c>
      <c r="J18" s="70">
        <f t="shared" ca="1" si="3"/>
        <v>3876154</v>
      </c>
    </row>
    <row r="19" spans="1:10" s="19" customFormat="1" ht="25.5" x14ac:dyDescent="0.2">
      <c r="A19" s="18">
        <f t="shared" ca="1" si="2"/>
        <v>2</v>
      </c>
      <c r="B19" s="27" t="s">
        <v>68</v>
      </c>
      <c r="C19" s="103" t="str">
        <f t="shared" ca="1" si="4"/>
        <v xml:space="preserve">Програма 3 "Намаляване на вредните емисии в атмосферата и подобряване качеството на атмосфирния въздух" </v>
      </c>
      <c r="D19" s="104">
        <f>VLOOKUP($B19,Inf!$B$11:$C$40,2,FALSE)</f>
        <v>1</v>
      </c>
      <c r="E19" s="70">
        <f t="shared" ca="1" si="3"/>
        <v>1293500</v>
      </c>
      <c r="F19" s="70">
        <f t="shared" ca="1" si="3"/>
        <v>1206961</v>
      </c>
      <c r="G19" s="70">
        <f t="shared" ca="1" si="3"/>
        <v>277367</v>
      </c>
      <c r="H19" s="70">
        <f t="shared" ca="1" si="3"/>
        <v>683495</v>
      </c>
      <c r="I19" s="70">
        <f t="shared" ca="1" si="3"/>
        <v>927571</v>
      </c>
      <c r="J19" s="70">
        <f t="shared" ca="1" si="3"/>
        <v>1176033</v>
      </c>
    </row>
    <row r="20" spans="1:10" s="19" customFormat="1" ht="25.5" x14ac:dyDescent="0.2">
      <c r="A20" s="18">
        <f t="shared" ca="1" si="2"/>
        <v>2</v>
      </c>
      <c r="B20" s="27" t="s">
        <v>69</v>
      </c>
      <c r="C20" s="103" t="str">
        <f t="shared" ca="1" si="4"/>
        <v>Програма 4 "Съхраняване, укрепване и възтановяване на екосистеми, местообитания, видове и генетичните им ресурси"</v>
      </c>
      <c r="D20" s="104">
        <f>VLOOKUP($B20,Inf!$B$11:$C$40,2,FALSE)</f>
        <v>1</v>
      </c>
      <c r="E20" s="70">
        <f t="shared" ca="1" si="3"/>
        <v>6153700</v>
      </c>
      <c r="F20" s="70">
        <f t="shared" ca="1" si="3"/>
        <v>6028122</v>
      </c>
      <c r="G20" s="70">
        <f t="shared" ca="1" si="3"/>
        <v>1397554</v>
      </c>
      <c r="H20" s="70">
        <f t="shared" ca="1" si="3"/>
        <v>2769673</v>
      </c>
      <c r="I20" s="70">
        <f t="shared" ca="1" si="3"/>
        <v>4114328</v>
      </c>
      <c r="J20" s="70">
        <f t="shared" ca="1" si="3"/>
        <v>5915421</v>
      </c>
    </row>
    <row r="21" spans="1:10" s="19" customFormat="1" ht="25.5" x14ac:dyDescent="0.2">
      <c r="A21" s="18">
        <f t="shared" ca="1" si="2"/>
        <v>2</v>
      </c>
      <c r="B21" s="27" t="s">
        <v>70</v>
      </c>
      <c r="C21" s="103" t="str">
        <f t="shared" ca="1" si="4"/>
        <v>Програма 5 "Национална система за мониторинг на околната среда и информационна обезпеченост"</v>
      </c>
      <c r="D21" s="104">
        <f>VLOOKUP($B21,Inf!$B$11:$C$40,2,FALSE)</f>
        <v>1</v>
      </c>
      <c r="E21" s="70">
        <f t="shared" ca="1" si="3"/>
        <v>8970200</v>
      </c>
      <c r="F21" s="70">
        <f t="shared" ca="1" si="3"/>
        <v>8638756</v>
      </c>
      <c r="G21" s="70">
        <f t="shared" ca="1" si="3"/>
        <v>1735856</v>
      </c>
      <c r="H21" s="70">
        <f t="shared" ca="1" si="3"/>
        <v>3526768</v>
      </c>
      <c r="I21" s="70">
        <f t="shared" ca="1" si="3"/>
        <v>5320619</v>
      </c>
      <c r="J21" s="70">
        <f t="shared" ca="1" si="3"/>
        <v>8393198</v>
      </c>
    </row>
    <row r="22" spans="1:10" s="19" customFormat="1" ht="25.5" x14ac:dyDescent="0.2">
      <c r="A22" s="18">
        <f t="shared" ca="1" si="2"/>
        <v>2</v>
      </c>
      <c r="B22" s="27" t="s">
        <v>71</v>
      </c>
      <c r="C22" s="103" t="str">
        <f t="shared" ca="1" si="4"/>
        <v>Програма 6 "Информиране, участие на обществеността в процеса на вземане на решения и прилагане на механизмите за контрол"</v>
      </c>
      <c r="D22" s="104">
        <f>VLOOKUP($B22,Inf!$B$11:$C$40,2,FALSE)</f>
        <v>1</v>
      </c>
      <c r="E22" s="70">
        <f t="shared" ca="1" si="3"/>
        <v>1099500</v>
      </c>
      <c r="F22" s="70">
        <f t="shared" ca="1" si="3"/>
        <v>1161171</v>
      </c>
      <c r="G22" s="70">
        <f t="shared" ca="1" si="3"/>
        <v>282711</v>
      </c>
      <c r="H22" s="70">
        <f t="shared" ca="1" si="3"/>
        <v>578916</v>
      </c>
      <c r="I22" s="70">
        <f t="shared" ca="1" si="3"/>
        <v>831467</v>
      </c>
      <c r="J22" s="70">
        <f t="shared" ca="1" si="3"/>
        <v>1118347</v>
      </c>
    </row>
    <row r="23" spans="1:10" s="19" customFormat="1" ht="25.5" x14ac:dyDescent="0.2">
      <c r="A23" s="18">
        <f t="shared" ca="1" si="2"/>
        <v>2</v>
      </c>
      <c r="B23" s="27" t="s">
        <v>72</v>
      </c>
      <c r="C23" s="103" t="str">
        <f t="shared" ca="1" si="4"/>
        <v>Програма 7 "Оценка и управление на въздействието върху околната среда"</v>
      </c>
      <c r="D23" s="104">
        <f>VLOOKUP($B23,Inf!$B$11:$C$40,2,FALSE)</f>
        <v>1</v>
      </c>
      <c r="E23" s="70">
        <f t="shared" ca="1" si="3"/>
        <v>3037400</v>
      </c>
      <c r="F23" s="70">
        <f t="shared" ca="1" si="3"/>
        <v>2650777</v>
      </c>
      <c r="G23" s="70">
        <f t="shared" ca="1" si="3"/>
        <v>646210</v>
      </c>
      <c r="H23" s="70">
        <f t="shared" ca="1" si="3"/>
        <v>1295402</v>
      </c>
      <c r="I23" s="70">
        <f t="shared" ca="1" si="3"/>
        <v>1866282</v>
      </c>
      <c r="J23" s="70">
        <f t="shared" ca="1" si="3"/>
        <v>2629538</v>
      </c>
    </row>
    <row r="24" spans="1:10" s="19" customFormat="1" x14ac:dyDescent="0.2">
      <c r="A24" s="18">
        <f t="shared" ca="1" si="2"/>
        <v>2</v>
      </c>
      <c r="B24" s="27" t="s">
        <v>73</v>
      </c>
      <c r="C24" s="103" t="str">
        <f t="shared" ca="1" si="4"/>
        <v>Програма 8 "Управление на дейностите по изменение на климата"</v>
      </c>
      <c r="D24" s="104">
        <f>VLOOKUP($B24,Inf!$B$11:$C$40,2,FALSE)</f>
        <v>1</v>
      </c>
      <c r="E24" s="70">
        <f t="shared" ca="1" si="3"/>
        <v>530700</v>
      </c>
      <c r="F24" s="70">
        <f t="shared" ca="1" si="3"/>
        <v>521296</v>
      </c>
      <c r="G24" s="70">
        <f t="shared" ca="1" si="3"/>
        <v>147808</v>
      </c>
      <c r="H24" s="70">
        <f t="shared" ca="1" si="3"/>
        <v>286391</v>
      </c>
      <c r="I24" s="70">
        <f t="shared" ca="1" si="3"/>
        <v>389170</v>
      </c>
      <c r="J24" s="70">
        <f t="shared" ca="1" si="3"/>
        <v>500537</v>
      </c>
    </row>
    <row r="25" spans="1:10" s="19" customFormat="1" x14ac:dyDescent="0.2">
      <c r="A25" s="18">
        <f t="shared" ca="1" si="2"/>
        <v>2</v>
      </c>
      <c r="B25" s="27" t="s">
        <v>74</v>
      </c>
      <c r="C25" s="103" t="str">
        <f t="shared" ca="1" si="4"/>
        <v>Програма 9 "Администрация"</v>
      </c>
      <c r="D25" s="104">
        <f>VLOOKUP($B25,Inf!$B$11:$C$40,2,FALSE)</f>
        <v>1</v>
      </c>
      <c r="E25" s="70">
        <f t="shared" ca="1" si="3"/>
        <v>13055700</v>
      </c>
      <c r="F25" s="70">
        <f t="shared" ca="1" si="3"/>
        <v>12610825</v>
      </c>
      <c r="G25" s="70">
        <f t="shared" ca="1" si="3"/>
        <v>2053015</v>
      </c>
      <c r="H25" s="70">
        <f t="shared" ca="1" si="3"/>
        <v>7199089</v>
      </c>
      <c r="I25" s="70">
        <f t="shared" ca="1" si="3"/>
        <v>7933732</v>
      </c>
      <c r="J25" s="70">
        <f t="shared" ca="1" si="3"/>
        <v>12464995</v>
      </c>
    </row>
    <row r="26" spans="1:10" s="19" customFormat="1" hidden="1" x14ac:dyDescent="0.2">
      <c r="A26" s="18">
        <f t="shared" ca="1" si="2"/>
        <v>3</v>
      </c>
      <c r="B26" s="27" t="s">
        <v>75</v>
      </c>
      <c r="C26" s="103" t="str">
        <f t="shared" ca="1" si="4"/>
        <v xml:space="preserve"> </v>
      </c>
      <c r="D26" s="104">
        <f>VLOOKUP($B26,Inf!$B$11:$C$40,2,FALSE)</f>
        <v>0</v>
      </c>
      <c r="E26" s="70">
        <f t="shared" ca="1" si="3"/>
        <v>0</v>
      </c>
      <c r="F26" s="70">
        <f t="shared" ca="1" si="3"/>
        <v>0</v>
      </c>
      <c r="G26" s="70">
        <f t="shared" ca="1" si="3"/>
        <v>0</v>
      </c>
      <c r="H26" s="70">
        <f t="shared" ca="1" si="3"/>
        <v>0</v>
      </c>
      <c r="I26" s="70">
        <f t="shared" ca="1" si="3"/>
        <v>0</v>
      </c>
      <c r="J26" s="70">
        <f t="shared" ca="1" si="3"/>
        <v>0</v>
      </c>
    </row>
    <row r="27" spans="1:10" s="19" customFormat="1" hidden="1" x14ac:dyDescent="0.2">
      <c r="A27" s="18">
        <f t="shared" ca="1" si="2"/>
        <v>3</v>
      </c>
      <c r="B27" s="27" t="s">
        <v>76</v>
      </c>
      <c r="C27" s="103" t="str">
        <f t="shared" ca="1" si="4"/>
        <v xml:space="preserve"> </v>
      </c>
      <c r="D27" s="104">
        <f>VLOOKUP($B27,Inf!$B$11:$C$40,2,FALSE)</f>
        <v>0</v>
      </c>
      <c r="E27" s="70">
        <f t="shared" ca="1" si="3"/>
        <v>0</v>
      </c>
      <c r="F27" s="70">
        <f t="shared" ca="1" si="3"/>
        <v>0</v>
      </c>
      <c r="G27" s="70">
        <f t="shared" ca="1" si="3"/>
        <v>0</v>
      </c>
      <c r="H27" s="70">
        <f t="shared" ca="1" si="3"/>
        <v>0</v>
      </c>
      <c r="I27" s="70">
        <f t="shared" ca="1" si="3"/>
        <v>0</v>
      </c>
      <c r="J27" s="70">
        <f t="shared" ca="1" si="3"/>
        <v>0</v>
      </c>
    </row>
    <row r="28" spans="1:10" s="19" customFormat="1" hidden="1" x14ac:dyDescent="0.2">
      <c r="A28" s="18">
        <f t="shared" ca="1" si="2"/>
        <v>3</v>
      </c>
      <c r="B28" s="27" t="s">
        <v>77</v>
      </c>
      <c r="C28" s="103" t="str">
        <f t="shared" ca="1" si="4"/>
        <v xml:space="preserve"> </v>
      </c>
      <c r="D28" s="104">
        <f>VLOOKUP($B28,Inf!$B$11:$C$40,2,FALSE)</f>
        <v>0</v>
      </c>
      <c r="E28" s="70">
        <f t="shared" ca="1" si="3"/>
        <v>0</v>
      </c>
      <c r="F28" s="70">
        <f t="shared" ca="1" si="3"/>
        <v>0</v>
      </c>
      <c r="G28" s="70">
        <f t="shared" ca="1" si="3"/>
        <v>0</v>
      </c>
      <c r="H28" s="70">
        <f t="shared" ca="1" si="3"/>
        <v>0</v>
      </c>
      <c r="I28" s="70">
        <f t="shared" ca="1" si="3"/>
        <v>0</v>
      </c>
      <c r="J28" s="70">
        <f t="shared" ca="1" si="3"/>
        <v>0</v>
      </c>
    </row>
    <row r="29" spans="1:10" s="19" customFormat="1" hidden="1" x14ac:dyDescent="0.2">
      <c r="A29" s="18">
        <f t="shared" ca="1" si="2"/>
        <v>3</v>
      </c>
      <c r="B29" s="27" t="s">
        <v>78</v>
      </c>
      <c r="C29" s="103" t="str">
        <f t="shared" ca="1" si="4"/>
        <v xml:space="preserve"> </v>
      </c>
      <c r="D29" s="104">
        <f>VLOOKUP($B29,Inf!$B$11:$C$40,2,FALSE)</f>
        <v>0</v>
      </c>
      <c r="E29" s="70">
        <f t="shared" ca="1" si="3"/>
        <v>0</v>
      </c>
      <c r="F29" s="70">
        <f t="shared" ca="1" si="3"/>
        <v>0</v>
      </c>
      <c r="G29" s="70">
        <f t="shared" ca="1" si="3"/>
        <v>0</v>
      </c>
      <c r="H29" s="70">
        <f t="shared" ca="1" si="3"/>
        <v>0</v>
      </c>
      <c r="I29" s="70">
        <f t="shared" ca="1" si="3"/>
        <v>0</v>
      </c>
      <c r="J29" s="70">
        <f t="shared" ca="1" si="3"/>
        <v>0</v>
      </c>
    </row>
    <row r="30" spans="1:10" s="19" customFormat="1" hidden="1" x14ac:dyDescent="0.2">
      <c r="A30" s="18">
        <f t="shared" ca="1" si="2"/>
        <v>3</v>
      </c>
      <c r="B30" s="27" t="s">
        <v>79</v>
      </c>
      <c r="C30" s="103" t="str">
        <f t="shared" ca="1" si="4"/>
        <v xml:space="preserve"> </v>
      </c>
      <c r="D30" s="104">
        <f>VLOOKUP($B30,Inf!$B$11:$C$40,2,FALSE)</f>
        <v>0</v>
      </c>
      <c r="E30" s="70">
        <f t="shared" ca="1" si="3"/>
        <v>0</v>
      </c>
      <c r="F30" s="70">
        <f t="shared" ca="1" si="3"/>
        <v>0</v>
      </c>
      <c r="G30" s="70">
        <f t="shared" ca="1" si="3"/>
        <v>0</v>
      </c>
      <c r="H30" s="70">
        <f t="shared" ca="1" si="3"/>
        <v>0</v>
      </c>
      <c r="I30" s="70">
        <f t="shared" ca="1" si="3"/>
        <v>0</v>
      </c>
      <c r="J30" s="70">
        <f t="shared" ca="1" si="3"/>
        <v>0</v>
      </c>
    </row>
    <row r="31" spans="1:10" s="19" customFormat="1" hidden="1" x14ac:dyDescent="0.2">
      <c r="A31" s="18">
        <f t="shared" ca="1" si="2"/>
        <v>3</v>
      </c>
      <c r="B31" s="27" t="s">
        <v>80</v>
      </c>
      <c r="C31" s="103" t="str">
        <f t="shared" ca="1" si="4"/>
        <v xml:space="preserve"> </v>
      </c>
      <c r="D31" s="104">
        <f>VLOOKUP($B31,Inf!$B$11:$C$40,2,FALSE)</f>
        <v>0</v>
      </c>
      <c r="E31" s="70">
        <f t="shared" ca="1" si="3"/>
        <v>0</v>
      </c>
      <c r="F31" s="70">
        <f t="shared" ca="1" si="3"/>
        <v>0</v>
      </c>
      <c r="G31" s="70">
        <f t="shared" ca="1" si="3"/>
        <v>0</v>
      </c>
      <c r="H31" s="70">
        <f t="shared" ca="1" si="3"/>
        <v>0</v>
      </c>
      <c r="I31" s="70">
        <f t="shared" ca="1" si="3"/>
        <v>0</v>
      </c>
      <c r="J31" s="70">
        <f t="shared" ca="1" si="3"/>
        <v>0</v>
      </c>
    </row>
    <row r="32" spans="1:10" s="19" customFormat="1" hidden="1" x14ac:dyDescent="0.2">
      <c r="A32" s="18">
        <f t="shared" ca="1" si="2"/>
        <v>3</v>
      </c>
      <c r="B32" s="27" t="s">
        <v>81</v>
      </c>
      <c r="C32" s="103" t="str">
        <f t="shared" ca="1" si="4"/>
        <v xml:space="preserve"> </v>
      </c>
      <c r="D32" s="104">
        <f>VLOOKUP($B32,Inf!$B$11:$C$40,2,FALSE)</f>
        <v>0</v>
      </c>
      <c r="E32" s="70">
        <f t="shared" ca="1" si="3"/>
        <v>0</v>
      </c>
      <c r="F32" s="70">
        <f t="shared" ca="1" si="3"/>
        <v>0</v>
      </c>
      <c r="G32" s="70">
        <f t="shared" ca="1" si="3"/>
        <v>0</v>
      </c>
      <c r="H32" s="70">
        <f t="shared" ca="1" si="3"/>
        <v>0</v>
      </c>
      <c r="I32" s="70">
        <f t="shared" ca="1" si="3"/>
        <v>0</v>
      </c>
      <c r="J32" s="70">
        <f t="shared" ca="1" si="3"/>
        <v>0</v>
      </c>
    </row>
    <row r="33" spans="1:10" s="19" customFormat="1" hidden="1" x14ac:dyDescent="0.2">
      <c r="A33" s="18">
        <f t="shared" ca="1" si="2"/>
        <v>3</v>
      </c>
      <c r="B33" s="27" t="s">
        <v>82</v>
      </c>
      <c r="C33" s="103" t="str">
        <f t="shared" ca="1" si="4"/>
        <v xml:space="preserve"> </v>
      </c>
      <c r="D33" s="104">
        <f>VLOOKUP($B33,Inf!$B$11:$C$40,2,FALSE)</f>
        <v>0</v>
      </c>
      <c r="E33" s="70">
        <f t="shared" ca="1" si="3"/>
        <v>0</v>
      </c>
      <c r="F33" s="70">
        <f t="shared" ca="1" si="3"/>
        <v>0</v>
      </c>
      <c r="G33" s="70">
        <f t="shared" ca="1" si="3"/>
        <v>0</v>
      </c>
      <c r="H33" s="70">
        <f t="shared" ca="1" si="3"/>
        <v>0</v>
      </c>
      <c r="I33" s="70">
        <f t="shared" ca="1" si="3"/>
        <v>0</v>
      </c>
      <c r="J33" s="70">
        <f t="shared" ca="1" si="3"/>
        <v>0</v>
      </c>
    </row>
    <row r="34" spans="1:10" s="19" customFormat="1" hidden="1" x14ac:dyDescent="0.2">
      <c r="A34" s="18">
        <f t="shared" ca="1" si="2"/>
        <v>3</v>
      </c>
      <c r="B34" s="27" t="s">
        <v>83</v>
      </c>
      <c r="C34" s="103" t="str">
        <f t="shared" ca="1" si="4"/>
        <v xml:space="preserve"> </v>
      </c>
      <c r="D34" s="104">
        <f>VLOOKUP($B34,Inf!$B$11:$C$40,2,FALSE)</f>
        <v>0</v>
      </c>
      <c r="E34" s="70">
        <f t="shared" ca="1" si="3"/>
        <v>0</v>
      </c>
      <c r="F34" s="70">
        <f t="shared" ca="1" si="3"/>
        <v>0</v>
      </c>
      <c r="G34" s="70">
        <f t="shared" ca="1" si="3"/>
        <v>0</v>
      </c>
      <c r="H34" s="70">
        <f t="shared" ca="1" si="3"/>
        <v>0</v>
      </c>
      <c r="I34" s="70">
        <f t="shared" ca="1" si="3"/>
        <v>0</v>
      </c>
      <c r="J34" s="70">
        <f t="shared" ca="1" si="3"/>
        <v>0</v>
      </c>
    </row>
    <row r="35" spans="1:10" s="19" customFormat="1" hidden="1" x14ac:dyDescent="0.2">
      <c r="A35" s="18">
        <f t="shared" ca="1" si="2"/>
        <v>3</v>
      </c>
      <c r="B35" s="27" t="s">
        <v>84</v>
      </c>
      <c r="C35" s="103" t="str">
        <f t="shared" ca="1" si="4"/>
        <v xml:space="preserve"> </v>
      </c>
      <c r="D35" s="104">
        <f>VLOOKUP($B35,Inf!$B$11:$C$40,2,FALSE)</f>
        <v>0</v>
      </c>
      <c r="E35" s="70">
        <f t="shared" ca="1" si="3"/>
        <v>0</v>
      </c>
      <c r="F35" s="70">
        <f t="shared" ca="1" si="3"/>
        <v>0</v>
      </c>
      <c r="G35" s="70">
        <f t="shared" ca="1" si="3"/>
        <v>0</v>
      </c>
      <c r="H35" s="70">
        <f t="shared" ca="1" si="3"/>
        <v>0</v>
      </c>
      <c r="I35" s="70">
        <f t="shared" ca="1" si="3"/>
        <v>0</v>
      </c>
      <c r="J35" s="70">
        <f t="shared" ca="1" si="3"/>
        <v>0</v>
      </c>
    </row>
    <row r="36" spans="1:10" s="19" customFormat="1" hidden="1" x14ac:dyDescent="0.2">
      <c r="A36" s="18">
        <f t="shared" ca="1" si="2"/>
        <v>3</v>
      </c>
      <c r="B36" s="27" t="s">
        <v>85</v>
      </c>
      <c r="C36" s="103" t="str">
        <f t="shared" ca="1" si="4"/>
        <v xml:space="preserve"> </v>
      </c>
      <c r="D36" s="104">
        <f>VLOOKUP($B36,Inf!$B$11:$C$40,2,FALSE)</f>
        <v>0</v>
      </c>
      <c r="E36" s="70">
        <f t="shared" ca="1" si="3"/>
        <v>0</v>
      </c>
      <c r="F36" s="70">
        <f t="shared" ca="1" si="3"/>
        <v>0</v>
      </c>
      <c r="G36" s="70">
        <f t="shared" ca="1" si="3"/>
        <v>0</v>
      </c>
      <c r="H36" s="70">
        <f t="shared" ca="1" si="3"/>
        <v>0</v>
      </c>
      <c r="I36" s="70">
        <f t="shared" ca="1" si="3"/>
        <v>0</v>
      </c>
      <c r="J36" s="70">
        <f t="shared" ca="1" si="3"/>
        <v>0</v>
      </c>
    </row>
    <row r="37" spans="1:10" s="19" customFormat="1" hidden="1" x14ac:dyDescent="0.2">
      <c r="A37" s="18">
        <f t="shared" ca="1" si="2"/>
        <v>3</v>
      </c>
      <c r="B37" s="27" t="s">
        <v>86</v>
      </c>
      <c r="C37" s="103" t="str">
        <f t="shared" ca="1" si="4"/>
        <v xml:space="preserve"> </v>
      </c>
      <c r="D37" s="104">
        <f>VLOOKUP($B37,Inf!$B$11:$C$40,2,FALSE)</f>
        <v>0</v>
      </c>
      <c r="E37" s="70">
        <f t="shared" ca="1" si="3"/>
        <v>0</v>
      </c>
      <c r="F37" s="70">
        <f t="shared" ca="1" si="3"/>
        <v>0</v>
      </c>
      <c r="G37" s="70">
        <f t="shared" ca="1" si="3"/>
        <v>0</v>
      </c>
      <c r="H37" s="70">
        <f t="shared" ca="1" si="3"/>
        <v>0</v>
      </c>
      <c r="I37" s="70">
        <f t="shared" ca="1" si="3"/>
        <v>0</v>
      </c>
      <c r="J37" s="70">
        <f t="shared" ca="1" si="3"/>
        <v>0</v>
      </c>
    </row>
    <row r="38" spans="1:10" s="19" customFormat="1" hidden="1" x14ac:dyDescent="0.2">
      <c r="A38" s="18">
        <f t="shared" ca="1" si="2"/>
        <v>3</v>
      </c>
      <c r="B38" s="27" t="s">
        <v>87</v>
      </c>
      <c r="C38" s="103" t="str">
        <f t="shared" ca="1" si="4"/>
        <v xml:space="preserve"> </v>
      </c>
      <c r="D38" s="104">
        <f>VLOOKUP($B38,Inf!$B$11:$C$40,2,FALSE)</f>
        <v>0</v>
      </c>
      <c r="E38" s="70">
        <f t="shared" ca="1" si="3"/>
        <v>0</v>
      </c>
      <c r="F38" s="70">
        <f t="shared" ca="1" si="3"/>
        <v>0</v>
      </c>
      <c r="G38" s="70">
        <f t="shared" ca="1" si="3"/>
        <v>0</v>
      </c>
      <c r="H38" s="70">
        <f t="shared" ca="1" si="3"/>
        <v>0</v>
      </c>
      <c r="I38" s="70">
        <f t="shared" ca="1" si="3"/>
        <v>0</v>
      </c>
      <c r="J38" s="70">
        <f t="shared" ca="1" si="3"/>
        <v>0</v>
      </c>
    </row>
    <row r="39" spans="1:10" s="19" customFormat="1" hidden="1" x14ac:dyDescent="0.2">
      <c r="A39" s="18">
        <f t="shared" ca="1" si="2"/>
        <v>3</v>
      </c>
      <c r="B39" s="27" t="s">
        <v>88</v>
      </c>
      <c r="C39" s="103" t="str">
        <f t="shared" ca="1" si="4"/>
        <v xml:space="preserve"> </v>
      </c>
      <c r="D39" s="104">
        <f>VLOOKUP($B39,Inf!$B$11:$C$40,2,FALSE)</f>
        <v>0</v>
      </c>
      <c r="E39" s="70">
        <f t="shared" ca="1" si="3"/>
        <v>0</v>
      </c>
      <c r="F39" s="70">
        <f t="shared" ca="1" si="3"/>
        <v>0</v>
      </c>
      <c r="G39" s="70">
        <f t="shared" ca="1" si="3"/>
        <v>0</v>
      </c>
      <c r="H39" s="70">
        <f t="shared" ca="1" si="3"/>
        <v>0</v>
      </c>
      <c r="I39" s="70">
        <f t="shared" ca="1" si="3"/>
        <v>0</v>
      </c>
      <c r="J39" s="70">
        <f t="shared" ca="1" si="3"/>
        <v>0</v>
      </c>
    </row>
    <row r="40" spans="1:10" s="19" customFormat="1" hidden="1" x14ac:dyDescent="0.2">
      <c r="A40" s="18">
        <f t="shared" ca="1" si="2"/>
        <v>3</v>
      </c>
      <c r="B40" s="27" t="s">
        <v>89</v>
      </c>
      <c r="C40" s="103" t="str">
        <f t="shared" ca="1" si="4"/>
        <v xml:space="preserve"> </v>
      </c>
      <c r="D40" s="104">
        <f>VLOOKUP($B40,Inf!$B$11:$C$40,2,FALSE)</f>
        <v>0</v>
      </c>
      <c r="E40" s="70">
        <f t="shared" ca="1" si="3"/>
        <v>0</v>
      </c>
      <c r="F40" s="70">
        <f t="shared" ca="1" si="3"/>
        <v>0</v>
      </c>
      <c r="G40" s="70">
        <f t="shared" ca="1" si="3"/>
        <v>0</v>
      </c>
      <c r="H40" s="70">
        <f t="shared" ca="1" si="3"/>
        <v>0</v>
      </c>
      <c r="I40" s="70">
        <f t="shared" ca="1" si="3"/>
        <v>0</v>
      </c>
      <c r="J40" s="70">
        <f t="shared" ca="1" si="3"/>
        <v>0</v>
      </c>
    </row>
    <row r="41" spans="1:10" s="19" customFormat="1" hidden="1" x14ac:dyDescent="0.2">
      <c r="A41" s="18">
        <f t="shared" ca="1" si="2"/>
        <v>3</v>
      </c>
      <c r="B41" s="27" t="s">
        <v>90</v>
      </c>
      <c r="C41" s="103" t="str">
        <f t="shared" ca="1" si="4"/>
        <v xml:space="preserve"> </v>
      </c>
      <c r="D41" s="104">
        <f>VLOOKUP($B41,Inf!$B$11:$C$40,2,FALSE)</f>
        <v>0</v>
      </c>
      <c r="E41" s="70">
        <f t="shared" ca="1" si="3"/>
        <v>0</v>
      </c>
      <c r="F41" s="70">
        <f t="shared" ca="1" si="3"/>
        <v>0</v>
      </c>
      <c r="G41" s="70">
        <f t="shared" ca="1" si="3"/>
        <v>0</v>
      </c>
      <c r="H41" s="70">
        <f t="shared" ca="1" si="3"/>
        <v>0</v>
      </c>
      <c r="I41" s="70">
        <f t="shared" ca="1" si="3"/>
        <v>0</v>
      </c>
      <c r="J41" s="70">
        <f t="shared" ca="1" si="3"/>
        <v>0</v>
      </c>
    </row>
    <row r="42" spans="1:10" s="19" customFormat="1" hidden="1" x14ac:dyDescent="0.2">
      <c r="A42" s="18">
        <f t="shared" ca="1" si="2"/>
        <v>3</v>
      </c>
      <c r="B42" s="27" t="s">
        <v>91</v>
      </c>
      <c r="C42" s="103" t="str">
        <f t="shared" ca="1" si="4"/>
        <v xml:space="preserve"> </v>
      </c>
      <c r="D42" s="104">
        <f>VLOOKUP($B42,Inf!$B$11:$C$40,2,FALSE)</f>
        <v>0</v>
      </c>
      <c r="E42" s="70">
        <f t="shared" ca="1" si="3"/>
        <v>0</v>
      </c>
      <c r="F42" s="70">
        <f t="shared" ca="1" si="3"/>
        <v>0</v>
      </c>
      <c r="G42" s="70">
        <f t="shared" ca="1" si="3"/>
        <v>0</v>
      </c>
      <c r="H42" s="70">
        <f t="shared" ca="1" si="3"/>
        <v>0</v>
      </c>
      <c r="I42" s="70">
        <f t="shared" ca="1" si="3"/>
        <v>0</v>
      </c>
      <c r="J42" s="70">
        <f t="shared" ca="1" si="3"/>
        <v>0</v>
      </c>
    </row>
    <row r="43" spans="1:10" s="19" customFormat="1" hidden="1" x14ac:dyDescent="0.2">
      <c r="A43" s="18">
        <f t="shared" ca="1" si="2"/>
        <v>3</v>
      </c>
      <c r="B43" s="27" t="s">
        <v>92</v>
      </c>
      <c r="C43" s="103" t="str">
        <f t="shared" ca="1" si="4"/>
        <v xml:space="preserve"> </v>
      </c>
      <c r="D43" s="104">
        <f>VLOOKUP($B43,Inf!$B$11:$C$40,2,FALSE)</f>
        <v>0</v>
      </c>
      <c r="E43" s="70">
        <f t="shared" ca="1" si="3"/>
        <v>0</v>
      </c>
      <c r="F43" s="70">
        <f t="shared" ca="1" si="3"/>
        <v>0</v>
      </c>
      <c r="G43" s="70">
        <f t="shared" ca="1" si="3"/>
        <v>0</v>
      </c>
      <c r="H43" s="70">
        <f t="shared" ca="1" si="3"/>
        <v>0</v>
      </c>
      <c r="I43" s="70">
        <f t="shared" ca="1" si="3"/>
        <v>0</v>
      </c>
      <c r="J43" s="70">
        <f t="shared" ca="1" si="3"/>
        <v>0</v>
      </c>
    </row>
    <row r="44" spans="1:10" s="19" customFormat="1" hidden="1" x14ac:dyDescent="0.2">
      <c r="A44" s="18">
        <f t="shared" ca="1" si="2"/>
        <v>3</v>
      </c>
      <c r="B44" s="27" t="s">
        <v>93</v>
      </c>
      <c r="C44" s="103" t="str">
        <f t="shared" ca="1" si="4"/>
        <v xml:space="preserve"> </v>
      </c>
      <c r="D44" s="104">
        <f>VLOOKUP($B44,Inf!$B$11:$C$40,2,FALSE)</f>
        <v>0</v>
      </c>
      <c r="E44" s="70">
        <f t="shared" ca="1" si="3"/>
        <v>0</v>
      </c>
      <c r="F44" s="70">
        <f t="shared" ca="1" si="3"/>
        <v>0</v>
      </c>
      <c r="G44" s="70">
        <f t="shared" ca="1" si="3"/>
        <v>0</v>
      </c>
      <c r="H44" s="70">
        <f t="shared" ca="1" si="3"/>
        <v>0</v>
      </c>
      <c r="I44" s="70">
        <f t="shared" ca="1" si="3"/>
        <v>0</v>
      </c>
      <c r="J44" s="70">
        <f t="shared" ca="1" si="3"/>
        <v>0</v>
      </c>
    </row>
    <row r="45" spans="1:10" s="19" customFormat="1" hidden="1" x14ac:dyDescent="0.2">
      <c r="A45" s="18">
        <f t="shared" ca="1" si="2"/>
        <v>3</v>
      </c>
      <c r="B45" s="27" t="s">
        <v>94</v>
      </c>
      <c r="C45" s="103" t="str">
        <f t="shared" ca="1" si="4"/>
        <v xml:space="preserve"> </v>
      </c>
      <c r="D45" s="104">
        <f>VLOOKUP($B45,Inf!$B$11:$C$40,2,FALSE)</f>
        <v>0</v>
      </c>
      <c r="E45" s="70">
        <f t="shared" ca="1" si="3"/>
        <v>0</v>
      </c>
      <c r="F45" s="70">
        <f t="shared" ca="1" si="3"/>
        <v>0</v>
      </c>
      <c r="G45" s="70">
        <f t="shared" ca="1" si="3"/>
        <v>0</v>
      </c>
      <c r="H45" s="70">
        <f t="shared" ca="1" si="3"/>
        <v>0</v>
      </c>
      <c r="I45" s="70">
        <f t="shared" ca="1" si="3"/>
        <v>0</v>
      </c>
      <c r="J45" s="70">
        <f t="shared" ca="1" si="3"/>
        <v>0</v>
      </c>
    </row>
    <row r="46" spans="1:10" s="19" customFormat="1" hidden="1" x14ac:dyDescent="0.2">
      <c r="A46" s="18">
        <f t="shared" ca="1" si="2"/>
        <v>3</v>
      </c>
      <c r="B46" s="27" t="s">
        <v>95</v>
      </c>
      <c r="C46" s="103" t="str">
        <f t="shared" ca="1" si="4"/>
        <v xml:space="preserve"> </v>
      </c>
      <c r="D46" s="104">
        <f>VLOOKUP($B46,Inf!$B$11:$C$40,2,FALSE)</f>
        <v>0</v>
      </c>
      <c r="E46" s="70">
        <f t="shared" ca="1" si="3"/>
        <v>0</v>
      </c>
      <c r="F46" s="70">
        <f t="shared" ca="1" si="3"/>
        <v>0</v>
      </c>
      <c r="G46" s="70">
        <f t="shared" ca="1" si="3"/>
        <v>0</v>
      </c>
      <c r="H46" s="70">
        <f t="shared" ca="1" si="3"/>
        <v>0</v>
      </c>
      <c r="I46" s="70">
        <f t="shared" ca="1" si="3"/>
        <v>0</v>
      </c>
      <c r="J46" s="70">
        <f t="shared" ca="1" si="3"/>
        <v>0</v>
      </c>
    </row>
    <row r="47" spans="1:10" s="19" customFormat="1" x14ac:dyDescent="0.2">
      <c r="A47" s="18">
        <v>1</v>
      </c>
      <c r="B47" s="105"/>
      <c r="C47" s="106"/>
      <c r="D47" s="30"/>
      <c r="E47" s="69"/>
      <c r="F47" s="69"/>
      <c r="G47" s="69"/>
      <c r="H47" s="69"/>
      <c r="I47" s="69"/>
      <c r="J47" s="69"/>
    </row>
  </sheetData>
  <sheetProtection password="F284" sheet="1" objects="1" scenarios="1"/>
  <autoFilter ref="A1:A47">
    <filterColumn colId="0">
      <filters>
        <filter val="1"/>
        <filter val="2"/>
      </filters>
    </filterColumn>
  </autoFilter>
  <dataConsolidate/>
  <phoneticPr fontId="19" type="noConversion"/>
  <pageMargins left="0" right="0" top="0.59055118110236227" bottom="0.39370078740157483" header="0.31496062992125984" footer="0.31496062992125984"/>
  <pageSetup paperSize="9" scale="57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7" filterMode="1"/>
  <dimension ref="A1:J64"/>
  <sheetViews>
    <sheetView tabSelected="1" zoomScaleNormal="100" workbookViewId="0">
      <pane xSplit="4" ySplit="13" topLeftCell="E14" activePane="bottomRight" state="frozen"/>
      <selection pane="topRight" activeCell="E1" sqref="E1"/>
      <selection pane="bottomLeft" activeCell="A14" sqref="A14"/>
      <selection pane="bottomRight" activeCell="F14" sqref="F14"/>
    </sheetView>
  </sheetViews>
  <sheetFormatPr defaultColWidth="10.5703125" defaultRowHeight="12.75" x14ac:dyDescent="0.2"/>
  <cols>
    <col min="1" max="1" width="3" style="4" hidden="1" customWidth="1"/>
    <col min="2" max="2" width="7.7109375" style="2" customWidth="1"/>
    <col min="3" max="3" width="67.7109375" style="4" customWidth="1"/>
    <col min="4" max="4" width="5.7109375" style="6" customWidth="1"/>
    <col min="5" max="10" width="15.7109375" style="4" customWidth="1"/>
    <col min="11" max="11" width="3" style="4" customWidth="1"/>
    <col min="12" max="16384" width="10.5703125" style="4"/>
  </cols>
  <sheetData>
    <row r="1" spans="1:10" x14ac:dyDescent="0.2">
      <c r="A1" s="1">
        <v>1</v>
      </c>
      <c r="B1" s="109"/>
      <c r="C1" s="119"/>
      <c r="D1" s="119"/>
      <c r="E1" s="119"/>
      <c r="F1" s="119"/>
      <c r="G1" s="119"/>
      <c r="H1" s="119"/>
      <c r="I1" s="119"/>
      <c r="J1" s="119"/>
    </row>
    <row r="2" spans="1:10" ht="25.5" x14ac:dyDescent="0.2">
      <c r="A2" s="1">
        <v>1</v>
      </c>
      <c r="C2" s="120" t="s">
        <v>140</v>
      </c>
      <c r="D2" s="119"/>
      <c r="E2" s="119"/>
      <c r="F2" s="119"/>
      <c r="G2" s="119"/>
      <c r="H2" s="119"/>
      <c r="I2" s="119"/>
      <c r="J2" s="119"/>
    </row>
    <row r="3" spans="1:10" x14ac:dyDescent="0.2">
      <c r="A3" s="1">
        <v>1</v>
      </c>
      <c r="C3" s="110"/>
      <c r="D3" s="111"/>
    </row>
    <row r="4" spans="1:10" ht="25.5" x14ac:dyDescent="0.2">
      <c r="A4" s="1">
        <v>1</v>
      </c>
      <c r="C4" s="110" t="s">
        <v>139</v>
      </c>
      <c r="D4" s="110"/>
      <c r="E4" s="110"/>
      <c r="F4" s="110"/>
      <c r="G4" s="110"/>
      <c r="H4" s="110"/>
      <c r="I4" s="110"/>
      <c r="J4" s="110"/>
    </row>
    <row r="5" spans="1:10" x14ac:dyDescent="0.2">
      <c r="A5" s="1">
        <v>1</v>
      </c>
      <c r="C5" s="110"/>
      <c r="D5" s="110"/>
      <c r="E5" s="110"/>
      <c r="F5" s="110"/>
      <c r="G5" s="110"/>
      <c r="H5" s="110"/>
      <c r="I5" s="110"/>
      <c r="J5" s="110"/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">
        <v>0</v>
      </c>
      <c r="D8" s="10"/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/>
      <c r="D9" s="10"/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">
        <v>57</v>
      </c>
      <c r="D10" s="10"/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ht="13.5" thickBot="1" x14ac:dyDescent="0.25">
      <c r="A11" s="1">
        <v>1</v>
      </c>
      <c r="B11" s="64"/>
      <c r="C11" s="13"/>
      <c r="D11" s="13"/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">
        <v>1</v>
      </c>
      <c r="D12" s="13"/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112">
        <f>P_Total!E14-PomoshtenSheet!E14</f>
        <v>0</v>
      </c>
      <c r="F13" s="112">
        <f>P_Total!F14-PomoshtenSheet!F14</f>
        <v>0</v>
      </c>
      <c r="G13" s="112">
        <f>P_Total!G14-PomoshtenSheet!G14</f>
        <v>0</v>
      </c>
      <c r="H13" s="112">
        <f>P_Total!H14-PomoshtenSheet!H14</f>
        <v>0</v>
      </c>
      <c r="I13" s="112">
        <f>P_Total!I14-PomoshtenSheet!I14</f>
        <v>0</v>
      </c>
      <c r="J13" s="112">
        <f>P_Total!J14-PomoshtenSheet!J14</f>
        <v>0</v>
      </c>
    </row>
    <row r="14" spans="1:10" x14ac:dyDescent="0.2">
      <c r="A14" s="1">
        <v>1</v>
      </c>
      <c r="B14" s="35"/>
      <c r="C14" s="36" t="s">
        <v>131</v>
      </c>
      <c r="D14" s="37" t="s">
        <v>27</v>
      </c>
      <c r="E14" s="69">
        <f t="shared" ref="E14:J14" si="0">E16</f>
        <v>43954300</v>
      </c>
      <c r="F14" s="69">
        <f t="shared" si="0"/>
        <v>46000181</v>
      </c>
      <c r="G14" s="69">
        <f t="shared" si="0"/>
        <v>8913039</v>
      </c>
      <c r="H14" s="69">
        <f t="shared" si="0"/>
        <v>20929725</v>
      </c>
      <c r="I14" s="69">
        <f t="shared" si="0"/>
        <v>31290673</v>
      </c>
      <c r="J14" s="69">
        <f t="shared" si="0"/>
        <v>45293602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8">
        <f t="shared" ref="A16:A49" si="1">IF(MAX(E16:K16)=0,IF(MIN(E16:K16)=0,3,2),2)</f>
        <v>2</v>
      </c>
      <c r="B16" s="25"/>
      <c r="C16" s="52" t="s">
        <v>25</v>
      </c>
      <c r="D16" s="53"/>
      <c r="E16" s="70">
        <f t="shared" ref="E16:J16" si="2">SUBTOTAL(9,E17:E49)</f>
        <v>43954300</v>
      </c>
      <c r="F16" s="70">
        <f t="shared" si="2"/>
        <v>46000181</v>
      </c>
      <c r="G16" s="70">
        <f t="shared" si="2"/>
        <v>8913039</v>
      </c>
      <c r="H16" s="70">
        <f t="shared" si="2"/>
        <v>20929725</v>
      </c>
      <c r="I16" s="70">
        <f t="shared" si="2"/>
        <v>31290673</v>
      </c>
      <c r="J16" s="70">
        <f t="shared" si="2"/>
        <v>45293602</v>
      </c>
    </row>
    <row r="17" spans="1:10" s="8" customFormat="1" x14ac:dyDescent="0.2">
      <c r="A17" s="18">
        <f t="shared" si="1"/>
        <v>2</v>
      </c>
      <c r="B17" s="25" t="s">
        <v>132</v>
      </c>
      <c r="C17" s="48" t="s">
        <v>26</v>
      </c>
      <c r="D17" s="53"/>
      <c r="E17" s="70">
        <f t="shared" ref="E17:J17" si="3">SUBTOTAL(9,E18:E35)</f>
        <v>41942000</v>
      </c>
      <c r="F17" s="70">
        <f t="shared" si="3"/>
        <v>43091076</v>
      </c>
      <c r="G17" s="70">
        <f t="shared" si="3"/>
        <v>9211786</v>
      </c>
      <c r="H17" s="70">
        <f t="shared" si="3"/>
        <v>19865648</v>
      </c>
      <c r="I17" s="70">
        <f t="shared" si="3"/>
        <v>29707286</v>
      </c>
      <c r="J17" s="70">
        <f t="shared" si="3"/>
        <v>42385049</v>
      </c>
    </row>
    <row r="18" spans="1:10" s="8" customFormat="1" x14ac:dyDescent="0.2">
      <c r="A18" s="18">
        <f>IF(MAX(E18:K18)=0,IF(MIN(E18:K18)=0,3,2),2)</f>
        <v>2</v>
      </c>
      <c r="B18" s="121"/>
      <c r="C18" s="47" t="s">
        <v>142</v>
      </c>
      <c r="D18" s="53"/>
      <c r="E18" s="70">
        <f t="shared" ref="E18:J18" si="4">SUBTOTAL(9,E19:E22)</f>
        <v>27242100</v>
      </c>
      <c r="F18" s="70">
        <f t="shared" si="4"/>
        <v>27001466</v>
      </c>
      <c r="G18" s="70">
        <f t="shared" si="4"/>
        <v>7011111</v>
      </c>
      <c r="H18" s="70">
        <f t="shared" si="4"/>
        <v>13750234</v>
      </c>
      <c r="I18" s="70">
        <f t="shared" si="4"/>
        <v>19692101</v>
      </c>
      <c r="J18" s="70">
        <f t="shared" si="4"/>
        <v>26720724</v>
      </c>
    </row>
    <row r="19" spans="1:10" s="8" customFormat="1" ht="25.5" x14ac:dyDescent="0.2">
      <c r="A19" s="18">
        <f t="shared" si="1"/>
        <v>2</v>
      </c>
      <c r="B19" s="40"/>
      <c r="C19" s="113" t="s">
        <v>133</v>
      </c>
      <c r="D19" s="33" t="s">
        <v>2</v>
      </c>
      <c r="E19" s="72">
        <f>P_Total!E19</f>
        <v>19533800</v>
      </c>
      <c r="F19" s="72">
        <f>P_Total!F19</f>
        <v>18696819</v>
      </c>
      <c r="G19" s="72">
        <f>P_Total!G19</f>
        <v>4916923</v>
      </c>
      <c r="H19" s="72">
        <f>P_Total!H19</f>
        <v>9380131</v>
      </c>
      <c r="I19" s="72">
        <f>P_Total!I19</f>
        <v>13572398</v>
      </c>
      <c r="J19" s="72">
        <f>P_Total!J19</f>
        <v>18574881</v>
      </c>
    </row>
    <row r="20" spans="1:10" s="8" customFormat="1" x14ac:dyDescent="0.2">
      <c r="A20" s="18">
        <f t="shared" si="1"/>
        <v>2</v>
      </c>
      <c r="B20" s="41"/>
      <c r="C20" s="122" t="s">
        <v>38</v>
      </c>
      <c r="D20" s="34" t="s">
        <v>3</v>
      </c>
      <c r="E20" s="72">
        <f>P_Total!E20+P_Total!E38</f>
        <v>1895200</v>
      </c>
      <c r="F20" s="72">
        <f>P_Total!F20+P_Total!F38</f>
        <v>2647005</v>
      </c>
      <c r="G20" s="72">
        <f>P_Total!G20+P_Total!G38</f>
        <v>613550</v>
      </c>
      <c r="H20" s="72">
        <f>P_Total!H20+P_Total!H38</f>
        <v>1544581</v>
      </c>
      <c r="I20" s="72">
        <f>P_Total!I20+P_Total!I38</f>
        <v>2034643</v>
      </c>
      <c r="J20" s="72">
        <f>P_Total!J20+P_Total!J38</f>
        <v>2575366</v>
      </c>
    </row>
    <row r="21" spans="1:10" s="8" customFormat="1" x14ac:dyDescent="0.2">
      <c r="A21" s="18">
        <f t="shared" si="1"/>
        <v>2</v>
      </c>
      <c r="B21" s="41"/>
      <c r="C21" s="113" t="s">
        <v>125</v>
      </c>
      <c r="D21" s="54" t="s">
        <v>58</v>
      </c>
      <c r="E21" s="72">
        <f>P_Total!E21+P_Total!E39</f>
        <v>5813100</v>
      </c>
      <c r="F21" s="72">
        <f>P_Total!F21+P_Total!F39</f>
        <v>5657642</v>
      </c>
      <c r="G21" s="72">
        <f>P_Total!G21+P_Total!G39</f>
        <v>1480638</v>
      </c>
      <c r="H21" s="72">
        <f>P_Total!H21+P_Total!H39</f>
        <v>2825522</v>
      </c>
      <c r="I21" s="72">
        <f>P_Total!I21+P_Total!I39</f>
        <v>4085060</v>
      </c>
      <c r="J21" s="72">
        <f>P_Total!J21+P_Total!J39</f>
        <v>5570477</v>
      </c>
    </row>
    <row r="22" spans="1:10" s="8" customFormat="1" hidden="1" x14ac:dyDescent="0.2">
      <c r="A22" s="18">
        <f t="shared" si="1"/>
        <v>3</v>
      </c>
      <c r="B22" s="41"/>
      <c r="C22" s="123" t="s">
        <v>128</v>
      </c>
      <c r="D22" s="54" t="s">
        <v>4</v>
      </c>
      <c r="E22" s="72">
        <f>P_Total!E22+P_Total!E40</f>
        <v>0</v>
      </c>
      <c r="F22" s="72">
        <f>P_Total!F22+P_Total!F40</f>
        <v>0</v>
      </c>
      <c r="G22" s="72">
        <f>P_Total!G22+P_Total!G40</f>
        <v>0</v>
      </c>
      <c r="H22" s="72">
        <f>P_Total!H22+P_Total!H40</f>
        <v>0</v>
      </c>
      <c r="I22" s="72">
        <f>P_Total!I22+P_Total!I40</f>
        <v>0</v>
      </c>
      <c r="J22" s="72">
        <f>P_Total!J22+P_Total!J40</f>
        <v>0</v>
      </c>
    </row>
    <row r="23" spans="1:10" s="8" customFormat="1" x14ac:dyDescent="0.2">
      <c r="A23" s="18">
        <f t="shared" si="1"/>
        <v>2</v>
      </c>
      <c r="B23" s="41"/>
      <c r="C23" s="114" t="s">
        <v>19</v>
      </c>
      <c r="D23" s="34" t="s">
        <v>5</v>
      </c>
      <c r="E23" s="72">
        <f>P_Total!E24+P_Total!E41</f>
        <v>14060400</v>
      </c>
      <c r="F23" s="72">
        <f>P_Total!F24+P_Total!F41</f>
        <v>14168465</v>
      </c>
      <c r="G23" s="72">
        <f>P_Total!G24+P_Total!G41</f>
        <v>1833146</v>
      </c>
      <c r="H23" s="72">
        <f>P_Total!H24+P_Total!H41</f>
        <v>5179136</v>
      </c>
      <c r="I23" s="72">
        <f>P_Total!I24+P_Total!I41</f>
        <v>8709725</v>
      </c>
      <c r="J23" s="72">
        <f>P_Total!J24+P_Total!J41</f>
        <v>13778599</v>
      </c>
    </row>
    <row r="24" spans="1:10" s="8" customFormat="1" x14ac:dyDescent="0.2">
      <c r="A24" s="18">
        <f>IF(MAX(E24:K24)=0,IF(MIN(E24:K24)=0,3,2),2)</f>
        <v>2</v>
      </c>
      <c r="B24" s="41"/>
      <c r="C24" s="114" t="s">
        <v>153</v>
      </c>
      <c r="D24" s="34" t="s">
        <v>152</v>
      </c>
      <c r="E24" s="72">
        <f>P_Total!E25+P_Total!E42</f>
        <v>0</v>
      </c>
      <c r="F24" s="72">
        <f>P_Total!F25+P_Total!F42</f>
        <v>846823</v>
      </c>
      <c r="G24" s="72">
        <f>P_Total!G25+P_Total!G42</f>
        <v>96803</v>
      </c>
      <c r="H24" s="72">
        <f>P_Total!H25+P_Total!H42</f>
        <v>349959</v>
      </c>
      <c r="I24" s="72">
        <f>P_Total!I25+P_Total!I42</f>
        <v>507837</v>
      </c>
      <c r="J24" s="72">
        <f>P_Total!J25+P_Total!J42</f>
        <v>816320</v>
      </c>
    </row>
    <row r="25" spans="1:10" s="8" customFormat="1" x14ac:dyDescent="0.2">
      <c r="A25" s="18">
        <f t="shared" si="1"/>
        <v>2</v>
      </c>
      <c r="B25" s="42"/>
      <c r="C25" s="47" t="s">
        <v>34</v>
      </c>
      <c r="D25" s="44"/>
      <c r="E25" s="70">
        <f t="shared" ref="E25:J25" si="5">SUBTOTAL(9,E26:E27)</f>
        <v>0</v>
      </c>
      <c r="F25" s="70">
        <f t="shared" si="5"/>
        <v>426798</v>
      </c>
      <c r="G25" s="70">
        <f t="shared" si="5"/>
        <v>216584</v>
      </c>
      <c r="H25" s="70">
        <f t="shared" si="5"/>
        <v>216584</v>
      </c>
      <c r="I25" s="70">
        <f t="shared" si="5"/>
        <v>426798</v>
      </c>
      <c r="J25" s="70">
        <f t="shared" si="5"/>
        <v>426798</v>
      </c>
    </row>
    <row r="26" spans="1:10" s="8" customFormat="1" x14ac:dyDescent="0.2">
      <c r="A26" s="18">
        <f t="shared" si="1"/>
        <v>2</v>
      </c>
      <c r="B26" s="42"/>
      <c r="C26" s="60" t="s">
        <v>53</v>
      </c>
      <c r="D26" s="44"/>
      <c r="E26" s="72">
        <f>P_Total!E27+P_Total!E44</f>
        <v>0</v>
      </c>
      <c r="F26" s="72">
        <f>P_Total!F27+P_Total!F44</f>
        <v>426798</v>
      </c>
      <c r="G26" s="72">
        <f>P_Total!G27+P_Total!G44</f>
        <v>216584</v>
      </c>
      <c r="H26" s="72">
        <f>P_Total!H27+P_Total!H44</f>
        <v>216584</v>
      </c>
      <c r="I26" s="72">
        <f>P_Total!I27+P_Total!I44</f>
        <v>426798</v>
      </c>
      <c r="J26" s="72">
        <f>P_Total!J27+P_Total!J44</f>
        <v>426798</v>
      </c>
    </row>
    <row r="27" spans="1:10" s="8" customFormat="1" hidden="1" x14ac:dyDescent="0.2">
      <c r="A27" s="18">
        <f t="shared" si="1"/>
        <v>3</v>
      </c>
      <c r="B27" s="42"/>
      <c r="C27" s="60" t="s">
        <v>54</v>
      </c>
      <c r="D27" s="44"/>
      <c r="E27" s="72">
        <f>P_Total!E28+P_Total!E45</f>
        <v>0</v>
      </c>
      <c r="F27" s="72">
        <f>P_Total!F28+P_Total!F45</f>
        <v>0</v>
      </c>
      <c r="G27" s="72">
        <f>P_Total!G28+P_Total!G45</f>
        <v>0</v>
      </c>
      <c r="H27" s="72">
        <f>P_Total!H28+P_Total!H45</f>
        <v>0</v>
      </c>
      <c r="I27" s="72">
        <f>P_Total!I28+P_Total!I45</f>
        <v>0</v>
      </c>
      <c r="J27" s="72">
        <f>P_Total!J28+P_Total!J45</f>
        <v>0</v>
      </c>
    </row>
    <row r="28" spans="1:10" s="8" customFormat="1" hidden="1" x14ac:dyDescent="0.2">
      <c r="A28" s="18">
        <f t="shared" si="1"/>
        <v>3</v>
      </c>
      <c r="B28" s="42"/>
      <c r="C28" s="46" t="s">
        <v>22</v>
      </c>
      <c r="D28" s="43" t="s">
        <v>11</v>
      </c>
      <c r="E28" s="72">
        <f>P_Total!E46</f>
        <v>0</v>
      </c>
      <c r="F28" s="72">
        <f>P_Total!F46</f>
        <v>0</v>
      </c>
      <c r="G28" s="72">
        <f>P_Total!G46</f>
        <v>0</v>
      </c>
      <c r="H28" s="72">
        <f>P_Total!H46</f>
        <v>0</v>
      </c>
      <c r="I28" s="72">
        <f>P_Total!I46</f>
        <v>0</v>
      </c>
      <c r="J28" s="72">
        <f>P_Total!J46</f>
        <v>0</v>
      </c>
    </row>
    <row r="29" spans="1:10" s="8" customFormat="1" hidden="1" x14ac:dyDescent="0.2">
      <c r="A29" s="18">
        <f t="shared" si="1"/>
        <v>3</v>
      </c>
      <c r="B29" s="42"/>
      <c r="C29" s="46" t="s">
        <v>29</v>
      </c>
      <c r="D29" s="44" t="s">
        <v>6</v>
      </c>
      <c r="E29" s="72">
        <f>P_Total!E47</f>
        <v>0</v>
      </c>
      <c r="F29" s="72">
        <f>P_Total!F47</f>
        <v>0</v>
      </c>
      <c r="G29" s="72">
        <f>P_Total!G47</f>
        <v>0</v>
      </c>
      <c r="H29" s="72">
        <f>P_Total!H47</f>
        <v>0</v>
      </c>
      <c r="I29" s="72">
        <f>P_Total!I47</f>
        <v>0</v>
      </c>
      <c r="J29" s="72">
        <f>P_Total!J47</f>
        <v>0</v>
      </c>
    </row>
    <row r="30" spans="1:10" s="8" customFormat="1" hidden="1" x14ac:dyDescent="0.2">
      <c r="A30" s="18">
        <f t="shared" si="1"/>
        <v>3</v>
      </c>
      <c r="B30" s="42"/>
      <c r="C30" s="46" t="s">
        <v>20</v>
      </c>
      <c r="D30" s="44" t="s">
        <v>7</v>
      </c>
      <c r="E30" s="72">
        <f>P_Total!E48</f>
        <v>0</v>
      </c>
      <c r="F30" s="72">
        <f>P_Total!F48</f>
        <v>0</v>
      </c>
      <c r="G30" s="72">
        <f>P_Total!G48</f>
        <v>0</v>
      </c>
      <c r="H30" s="72">
        <f>P_Total!H48</f>
        <v>0</v>
      </c>
      <c r="I30" s="72">
        <f>P_Total!I48</f>
        <v>0</v>
      </c>
      <c r="J30" s="72">
        <f>P_Total!J48</f>
        <v>0</v>
      </c>
    </row>
    <row r="31" spans="1:10" s="8" customFormat="1" hidden="1" x14ac:dyDescent="0.2">
      <c r="A31" s="18">
        <f t="shared" si="1"/>
        <v>3</v>
      </c>
      <c r="B31" s="42"/>
      <c r="C31" s="46" t="s">
        <v>21</v>
      </c>
      <c r="D31" s="43" t="s">
        <v>8</v>
      </c>
      <c r="E31" s="72">
        <f>P_Total!E49</f>
        <v>0</v>
      </c>
      <c r="F31" s="72">
        <f>P_Total!F49</f>
        <v>0</v>
      </c>
      <c r="G31" s="72">
        <f>P_Total!G49</f>
        <v>0</v>
      </c>
      <c r="H31" s="72">
        <f>P_Total!H49</f>
        <v>0</v>
      </c>
      <c r="I31" s="72">
        <f>P_Total!I49</f>
        <v>0</v>
      </c>
      <c r="J31" s="72">
        <f>P_Total!J49</f>
        <v>0</v>
      </c>
    </row>
    <row r="32" spans="1:10" s="8" customFormat="1" hidden="1" x14ac:dyDescent="0.2">
      <c r="A32" s="18">
        <f t="shared" si="1"/>
        <v>3</v>
      </c>
      <c r="B32" s="42"/>
      <c r="C32" s="47" t="s">
        <v>32</v>
      </c>
      <c r="D32" s="43" t="s">
        <v>31</v>
      </c>
      <c r="E32" s="72">
        <f>P_Total!E50</f>
        <v>0</v>
      </c>
      <c r="F32" s="72">
        <f>P_Total!F50</f>
        <v>0</v>
      </c>
      <c r="G32" s="72">
        <f>P_Total!G50</f>
        <v>0</v>
      </c>
      <c r="H32" s="72">
        <f>P_Total!H50</f>
        <v>0</v>
      </c>
      <c r="I32" s="72">
        <f>P_Total!I50</f>
        <v>0</v>
      </c>
      <c r="J32" s="72">
        <f>P_Total!J50</f>
        <v>0</v>
      </c>
    </row>
    <row r="33" spans="1:10" s="8" customFormat="1" hidden="1" x14ac:dyDescent="0.2">
      <c r="A33" s="18">
        <f t="shared" si="1"/>
        <v>3</v>
      </c>
      <c r="B33" s="42"/>
      <c r="C33" s="46" t="s">
        <v>40</v>
      </c>
      <c r="D33" s="44" t="s">
        <v>39</v>
      </c>
      <c r="E33" s="72">
        <f>P_Total!E51</f>
        <v>0</v>
      </c>
      <c r="F33" s="72">
        <f>P_Total!F51</f>
        <v>0</v>
      </c>
      <c r="G33" s="72">
        <f>P_Total!G51</f>
        <v>0</v>
      </c>
      <c r="H33" s="72">
        <f>P_Total!H51</f>
        <v>0</v>
      </c>
      <c r="I33" s="72">
        <f>P_Total!I51</f>
        <v>0</v>
      </c>
      <c r="J33" s="72">
        <f>P_Total!J51</f>
        <v>0</v>
      </c>
    </row>
    <row r="34" spans="1:10" s="8" customFormat="1" x14ac:dyDescent="0.2">
      <c r="A34" s="18">
        <f t="shared" si="1"/>
        <v>2</v>
      </c>
      <c r="B34" s="42"/>
      <c r="C34" s="47" t="s">
        <v>141</v>
      </c>
      <c r="D34" s="44" t="s">
        <v>9</v>
      </c>
      <c r="E34" s="72">
        <f>P_Total!E52</f>
        <v>0</v>
      </c>
      <c r="F34" s="72">
        <f>P_Total!F52</f>
        <v>99357</v>
      </c>
      <c r="G34" s="72">
        <f>P_Total!G52</f>
        <v>0</v>
      </c>
      <c r="H34" s="72">
        <f>P_Total!H52</f>
        <v>0</v>
      </c>
      <c r="I34" s="72">
        <f>P_Total!I52</f>
        <v>0</v>
      </c>
      <c r="J34" s="72">
        <f>P_Total!J52</f>
        <v>99357</v>
      </c>
    </row>
    <row r="35" spans="1:10" s="8" customFormat="1" ht="25.5" x14ac:dyDescent="0.2">
      <c r="A35" s="18">
        <f t="shared" si="1"/>
        <v>2</v>
      </c>
      <c r="B35" s="42"/>
      <c r="C35" s="47" t="s">
        <v>30</v>
      </c>
      <c r="D35" s="44" t="s">
        <v>10</v>
      </c>
      <c r="E35" s="72">
        <f>P_Total!E29+P_Total!E53</f>
        <v>639500</v>
      </c>
      <c r="F35" s="72">
        <f>P_Total!F29+P_Total!F53</f>
        <v>548167</v>
      </c>
      <c r="G35" s="72">
        <f>P_Total!G29+P_Total!G53</f>
        <v>54142</v>
      </c>
      <c r="H35" s="72">
        <f>P_Total!H29+P_Total!H53</f>
        <v>369735</v>
      </c>
      <c r="I35" s="72">
        <f>P_Total!I29+P_Total!I53</f>
        <v>370825</v>
      </c>
      <c r="J35" s="72">
        <f>P_Total!J29+P_Total!J53</f>
        <v>543251</v>
      </c>
    </row>
    <row r="36" spans="1:10" s="8" customFormat="1" hidden="1" x14ac:dyDescent="0.2">
      <c r="A36" s="18">
        <f t="shared" si="1"/>
        <v>3</v>
      </c>
      <c r="B36" s="25" t="s">
        <v>134</v>
      </c>
      <c r="C36" s="48" t="s">
        <v>154</v>
      </c>
      <c r="D36" s="43" t="s">
        <v>65</v>
      </c>
      <c r="E36" s="70">
        <f t="shared" ref="E36:J36" si="6">SUBTOTAL(9,E37:E38)</f>
        <v>0</v>
      </c>
      <c r="F36" s="70">
        <f t="shared" si="6"/>
        <v>0</v>
      </c>
      <c r="G36" s="70">
        <f t="shared" si="6"/>
        <v>0</v>
      </c>
      <c r="H36" s="70">
        <f t="shared" si="6"/>
        <v>0</v>
      </c>
      <c r="I36" s="70">
        <f t="shared" si="6"/>
        <v>0</v>
      </c>
      <c r="J36" s="70">
        <f t="shared" si="6"/>
        <v>0</v>
      </c>
    </row>
    <row r="37" spans="1:10" s="8" customFormat="1" hidden="1" x14ac:dyDescent="0.2">
      <c r="A37" s="18">
        <f>IF(MAX(E37:K37)=0,IF(MIN(E37:K37)=0,3,2),2)</f>
        <v>3</v>
      </c>
      <c r="B37" s="42"/>
      <c r="C37" s="46" t="s">
        <v>155</v>
      </c>
      <c r="D37" s="43" t="s">
        <v>156</v>
      </c>
      <c r="E37" s="72">
        <f>P_Total!E55</f>
        <v>0</v>
      </c>
      <c r="F37" s="72">
        <f>P_Total!F55</f>
        <v>0</v>
      </c>
      <c r="G37" s="72">
        <f>P_Total!G55</f>
        <v>0</v>
      </c>
      <c r="H37" s="72">
        <f>P_Total!H55</f>
        <v>0</v>
      </c>
      <c r="I37" s="72">
        <f>P_Total!I55</f>
        <v>0</v>
      </c>
      <c r="J37" s="72">
        <f>P_Total!J55</f>
        <v>0</v>
      </c>
    </row>
    <row r="38" spans="1:10" s="8" customFormat="1" hidden="1" x14ac:dyDescent="0.2">
      <c r="A38" s="18">
        <f>IF(MAX(E38:K38)=0,IF(MIN(E38:K38)=0,3,2),2)</f>
        <v>3</v>
      </c>
      <c r="B38" s="42"/>
      <c r="C38" s="46" t="s">
        <v>157</v>
      </c>
      <c r="D38" s="43" t="s">
        <v>158</v>
      </c>
      <c r="E38" s="72">
        <f>P_Total!E56</f>
        <v>0</v>
      </c>
      <c r="F38" s="72">
        <f>P_Total!F56</f>
        <v>0</v>
      </c>
      <c r="G38" s="72">
        <f>P_Total!G56</f>
        <v>0</v>
      </c>
      <c r="H38" s="72">
        <f>P_Total!H56</f>
        <v>0</v>
      </c>
      <c r="I38" s="72">
        <f>P_Total!I56</f>
        <v>0</v>
      </c>
      <c r="J38" s="72">
        <f>P_Total!J56</f>
        <v>0</v>
      </c>
    </row>
    <row r="39" spans="1:10" s="8" customFormat="1" x14ac:dyDescent="0.2">
      <c r="A39" s="18">
        <f t="shared" si="1"/>
        <v>2</v>
      </c>
      <c r="B39" s="25" t="s">
        <v>135</v>
      </c>
      <c r="C39" s="48" t="s">
        <v>33</v>
      </c>
      <c r="D39" s="44"/>
      <c r="E39" s="70">
        <f t="shared" ref="E39:J39" si="7">SUBTOTAL(9,E40:E44)</f>
        <v>2012300</v>
      </c>
      <c r="F39" s="70">
        <f t="shared" si="7"/>
        <v>2909105</v>
      </c>
      <c r="G39" s="70">
        <f t="shared" si="7"/>
        <v>-298747</v>
      </c>
      <c r="H39" s="70">
        <f t="shared" si="7"/>
        <v>1064077</v>
      </c>
      <c r="I39" s="70">
        <f t="shared" si="7"/>
        <v>1583387</v>
      </c>
      <c r="J39" s="70">
        <f t="shared" si="7"/>
        <v>2908553</v>
      </c>
    </row>
    <row r="40" spans="1:10" s="8" customFormat="1" x14ac:dyDescent="0.2">
      <c r="A40" s="18">
        <f t="shared" si="1"/>
        <v>2</v>
      </c>
      <c r="B40" s="42"/>
      <c r="C40" s="46" t="s">
        <v>41</v>
      </c>
      <c r="D40" s="43" t="s">
        <v>42</v>
      </c>
      <c r="E40" s="72">
        <f>P_Total!E31+P_Total!E58</f>
        <v>470000</v>
      </c>
      <c r="F40" s="72">
        <f>P_Total!F31+P_Total!F58</f>
        <v>30773</v>
      </c>
      <c r="G40" s="72">
        <f>P_Total!G31+P_Total!G58</f>
        <v>0</v>
      </c>
      <c r="H40" s="72">
        <f>P_Total!H31+P_Total!H58</f>
        <v>0</v>
      </c>
      <c r="I40" s="72">
        <f>P_Total!I31+P_Total!I58</f>
        <v>7197</v>
      </c>
      <c r="J40" s="72">
        <f>P_Total!J31+P_Total!J58</f>
        <v>30773</v>
      </c>
    </row>
    <row r="41" spans="1:10" s="8" customFormat="1" x14ac:dyDescent="0.2">
      <c r="A41" s="18">
        <f t="shared" si="1"/>
        <v>2</v>
      </c>
      <c r="B41" s="42"/>
      <c r="C41" s="46" t="s">
        <v>43</v>
      </c>
      <c r="D41" s="43" t="s">
        <v>44</v>
      </c>
      <c r="E41" s="72">
        <f>P_Total!E32+P_Total!E59</f>
        <v>868300</v>
      </c>
      <c r="F41" s="72">
        <f>P_Total!F32+P_Total!F59</f>
        <v>2909269</v>
      </c>
      <c r="G41" s="72">
        <f>P_Total!G32+P_Total!G59</f>
        <v>370072</v>
      </c>
      <c r="H41" s="72">
        <f>P_Total!H32+P_Total!H59</f>
        <v>1644336</v>
      </c>
      <c r="I41" s="72">
        <f>P_Total!I32+P_Total!I59</f>
        <v>1863402</v>
      </c>
      <c r="J41" s="72">
        <f>P_Total!J32+P_Total!J59</f>
        <v>2908927</v>
      </c>
    </row>
    <row r="42" spans="1:10" s="8" customFormat="1" x14ac:dyDescent="0.2">
      <c r="A42" s="18">
        <f t="shared" si="1"/>
        <v>2</v>
      </c>
      <c r="B42" s="42"/>
      <c r="C42" s="46" t="s">
        <v>45</v>
      </c>
      <c r="D42" s="43" t="s">
        <v>46</v>
      </c>
      <c r="E42" s="72">
        <f>P_Total!E33+P_Total!E60</f>
        <v>674000</v>
      </c>
      <c r="F42" s="72">
        <f>P_Total!F33+P_Total!F60</f>
        <v>-30937</v>
      </c>
      <c r="G42" s="72">
        <f>P_Total!G33+P_Total!G60</f>
        <v>-668819</v>
      </c>
      <c r="H42" s="72">
        <f>P_Total!H33+P_Total!H60</f>
        <v>-580259</v>
      </c>
      <c r="I42" s="72">
        <f>P_Total!I33+P_Total!I60</f>
        <v>-287212</v>
      </c>
      <c r="J42" s="72">
        <f>P_Total!J33+P_Total!J60</f>
        <v>-31147</v>
      </c>
    </row>
    <row r="43" spans="1:10" s="8" customFormat="1" hidden="1" x14ac:dyDescent="0.2">
      <c r="A43" s="18">
        <f t="shared" si="1"/>
        <v>3</v>
      </c>
      <c r="B43" s="42"/>
      <c r="C43" s="46" t="s">
        <v>47</v>
      </c>
      <c r="D43" s="43" t="s">
        <v>48</v>
      </c>
      <c r="E43" s="72">
        <f>P_Total!E34+P_Total!E61</f>
        <v>0</v>
      </c>
      <c r="F43" s="72">
        <f>P_Total!F34+P_Total!F61</f>
        <v>0</v>
      </c>
      <c r="G43" s="72">
        <f>P_Total!G34+P_Total!G61</f>
        <v>0</v>
      </c>
      <c r="H43" s="72">
        <f>P_Total!H34+P_Total!H61</f>
        <v>0</v>
      </c>
      <c r="I43" s="72">
        <f>P_Total!I34+P_Total!I61</f>
        <v>0</v>
      </c>
      <c r="J43" s="72">
        <f>P_Total!J34+P_Total!J61</f>
        <v>0</v>
      </c>
    </row>
    <row r="44" spans="1:10" s="8" customFormat="1" hidden="1" x14ac:dyDescent="0.2">
      <c r="A44" s="18">
        <f t="shared" si="1"/>
        <v>3</v>
      </c>
      <c r="B44" s="42"/>
      <c r="C44" s="46" t="s">
        <v>12</v>
      </c>
      <c r="D44" s="43" t="s">
        <v>28</v>
      </c>
      <c r="E44" s="72">
        <f>P_Total!E35+P_Total!E62</f>
        <v>0</v>
      </c>
      <c r="F44" s="72">
        <f>P_Total!F35+P_Total!F62</f>
        <v>0</v>
      </c>
      <c r="G44" s="72">
        <f>P_Total!G35+P_Total!G62</f>
        <v>0</v>
      </c>
      <c r="H44" s="72">
        <f>P_Total!H35+P_Total!H62</f>
        <v>0</v>
      </c>
      <c r="I44" s="72">
        <f>P_Total!I35+P_Total!I62</f>
        <v>0</v>
      </c>
      <c r="J44" s="72">
        <f>P_Total!J35+P_Total!J62</f>
        <v>0</v>
      </c>
    </row>
    <row r="45" spans="1:10" s="8" customFormat="1" ht="25.5" hidden="1" x14ac:dyDescent="0.2">
      <c r="A45" s="18">
        <f t="shared" si="1"/>
        <v>3</v>
      </c>
      <c r="B45" s="25" t="s">
        <v>136</v>
      </c>
      <c r="C45" s="45" t="s">
        <v>23</v>
      </c>
      <c r="D45" s="43"/>
      <c r="E45" s="70">
        <f t="shared" ref="E45:J45" si="8">SUBTOTAL(9,E46:E48)</f>
        <v>0</v>
      </c>
      <c r="F45" s="70">
        <f t="shared" si="8"/>
        <v>0</v>
      </c>
      <c r="G45" s="70">
        <f t="shared" si="8"/>
        <v>0</v>
      </c>
      <c r="H45" s="70">
        <f t="shared" si="8"/>
        <v>0</v>
      </c>
      <c r="I45" s="70">
        <f t="shared" si="8"/>
        <v>0</v>
      </c>
      <c r="J45" s="70">
        <f t="shared" si="8"/>
        <v>0</v>
      </c>
    </row>
    <row r="46" spans="1:10" s="8" customFormat="1" hidden="1" x14ac:dyDescent="0.2">
      <c r="A46" s="18">
        <f t="shared" si="1"/>
        <v>3</v>
      </c>
      <c r="B46" s="42"/>
      <c r="C46" s="47" t="s">
        <v>62</v>
      </c>
      <c r="D46" s="43" t="s">
        <v>59</v>
      </c>
      <c r="E46" s="72">
        <f>P_Total!E64</f>
        <v>0</v>
      </c>
      <c r="F46" s="72">
        <f>P_Total!F64</f>
        <v>0</v>
      </c>
      <c r="G46" s="72">
        <f>P_Total!G64</f>
        <v>0</v>
      </c>
      <c r="H46" s="72">
        <f>P_Total!H64</f>
        <v>0</v>
      </c>
      <c r="I46" s="72">
        <f>P_Total!I64</f>
        <v>0</v>
      </c>
      <c r="J46" s="72">
        <f>P_Total!J64</f>
        <v>0</v>
      </c>
    </row>
    <row r="47" spans="1:10" s="8" customFormat="1" hidden="1" x14ac:dyDescent="0.2">
      <c r="A47" s="18">
        <f t="shared" si="1"/>
        <v>3</v>
      </c>
      <c r="B47" s="42"/>
      <c r="C47" s="47" t="s">
        <v>64</v>
      </c>
      <c r="D47" s="43" t="s">
        <v>61</v>
      </c>
      <c r="E47" s="72">
        <f>P_Total!E65</f>
        <v>0</v>
      </c>
      <c r="F47" s="72">
        <f>P_Total!F65</f>
        <v>0</v>
      </c>
      <c r="G47" s="72">
        <f>P_Total!G65</f>
        <v>0</v>
      </c>
      <c r="H47" s="72">
        <f>P_Total!H65</f>
        <v>0</v>
      </c>
      <c r="I47" s="72">
        <f>P_Total!I65</f>
        <v>0</v>
      </c>
      <c r="J47" s="72">
        <f>P_Total!J65</f>
        <v>0</v>
      </c>
    </row>
    <row r="48" spans="1:10" s="8" customFormat="1" hidden="1" x14ac:dyDescent="0.2">
      <c r="A48" s="18">
        <f t="shared" si="1"/>
        <v>3</v>
      </c>
      <c r="B48" s="42"/>
      <c r="C48" s="47" t="s">
        <v>63</v>
      </c>
      <c r="D48" s="43" t="s">
        <v>60</v>
      </c>
      <c r="E48" s="72">
        <f>P_Total!E66</f>
        <v>0</v>
      </c>
      <c r="F48" s="72">
        <f>P_Total!F66</f>
        <v>0</v>
      </c>
      <c r="G48" s="72">
        <f>P_Total!G66</f>
        <v>0</v>
      </c>
      <c r="H48" s="72">
        <f>P_Total!H66</f>
        <v>0</v>
      </c>
      <c r="I48" s="72">
        <f>P_Total!I66</f>
        <v>0</v>
      </c>
      <c r="J48" s="72">
        <f>P_Total!J66</f>
        <v>0</v>
      </c>
    </row>
    <row r="49" spans="1:10" s="8" customFormat="1" hidden="1" x14ac:dyDescent="0.2">
      <c r="A49" s="18">
        <f t="shared" si="1"/>
        <v>3</v>
      </c>
      <c r="B49" s="25" t="s">
        <v>159</v>
      </c>
      <c r="C49" s="115" t="s">
        <v>24</v>
      </c>
      <c r="D49" s="43" t="s">
        <v>13</v>
      </c>
      <c r="E49" s="72">
        <f>P_Total!E67</f>
        <v>0</v>
      </c>
      <c r="F49" s="72">
        <f>P_Total!F67</f>
        <v>0</v>
      </c>
      <c r="G49" s="72">
        <f>P_Total!G67</f>
        <v>0</v>
      </c>
      <c r="H49" s="72">
        <f>P_Total!H67</f>
        <v>0</v>
      </c>
      <c r="I49" s="72">
        <f>P_Total!I67</f>
        <v>0</v>
      </c>
      <c r="J49" s="72">
        <f>P_Total!J67</f>
        <v>0</v>
      </c>
    </row>
    <row r="50" spans="1:10" s="8" customFormat="1" x14ac:dyDescent="0.2">
      <c r="A50" s="1">
        <v>1</v>
      </c>
      <c r="B50" s="28"/>
      <c r="C50" s="24"/>
      <c r="D50" s="29"/>
      <c r="E50" s="70"/>
      <c r="F50" s="70"/>
      <c r="G50" s="70"/>
      <c r="H50" s="70"/>
      <c r="I50" s="70"/>
      <c r="J50" s="70"/>
    </row>
    <row r="51" spans="1:10" s="8" customFormat="1" x14ac:dyDescent="0.2">
      <c r="A51" s="16">
        <v>1</v>
      </c>
      <c r="B51" s="28"/>
      <c r="C51" s="51" t="s">
        <v>37</v>
      </c>
      <c r="D51" s="29"/>
      <c r="E51" s="70"/>
      <c r="F51" s="70"/>
      <c r="G51" s="70"/>
      <c r="H51" s="70"/>
      <c r="I51" s="70"/>
      <c r="J51" s="70"/>
    </row>
    <row r="52" spans="1:10" s="8" customFormat="1" x14ac:dyDescent="0.2">
      <c r="A52" s="18">
        <f t="shared" ref="A52:A63" si="9">IF(MAX(E52:K52)=0,IF(MIN(E52:K52)=0,3,2),2)</f>
        <v>2</v>
      </c>
      <c r="B52" s="28"/>
      <c r="C52" s="24" t="s">
        <v>49</v>
      </c>
      <c r="D52" s="43"/>
      <c r="E52" s="73">
        <f t="shared" ref="E52:J52" si="10">E54+E60+E62</f>
        <v>1871</v>
      </c>
      <c r="F52" s="73">
        <f t="shared" si="10"/>
        <v>1844</v>
      </c>
      <c r="G52" s="73">
        <f t="shared" si="10"/>
        <v>1811</v>
      </c>
      <c r="H52" s="73">
        <f t="shared" si="10"/>
        <v>1772</v>
      </c>
      <c r="I52" s="73">
        <f t="shared" si="10"/>
        <v>1788</v>
      </c>
      <c r="J52" s="73">
        <f t="shared" si="10"/>
        <v>1791</v>
      </c>
    </row>
    <row r="53" spans="1:10" s="8" customFormat="1" x14ac:dyDescent="0.2">
      <c r="A53" s="18">
        <f t="shared" si="9"/>
        <v>2</v>
      </c>
      <c r="B53" s="28"/>
      <c r="C53" s="24" t="s">
        <v>50</v>
      </c>
      <c r="D53" s="43"/>
      <c r="E53" s="73">
        <f t="shared" ref="E53:J53" si="11">E57+E61+E63</f>
        <v>1871</v>
      </c>
      <c r="F53" s="73">
        <f t="shared" si="11"/>
        <v>1843</v>
      </c>
      <c r="G53" s="73">
        <f t="shared" si="11"/>
        <v>1811</v>
      </c>
      <c r="H53" s="73">
        <f t="shared" si="11"/>
        <v>1772</v>
      </c>
      <c r="I53" s="73">
        <f t="shared" si="11"/>
        <v>1788</v>
      </c>
      <c r="J53" s="73">
        <f t="shared" si="11"/>
        <v>1794</v>
      </c>
    </row>
    <row r="54" spans="1:10" s="8" customFormat="1" x14ac:dyDescent="0.2">
      <c r="A54" s="18">
        <f t="shared" si="9"/>
        <v>2</v>
      </c>
      <c r="B54" s="28"/>
      <c r="C54" s="24" t="s">
        <v>35</v>
      </c>
      <c r="D54" s="43"/>
      <c r="E54" s="73">
        <f t="shared" ref="E54:J54" si="12">SUM(E55:E56)</f>
        <v>1871</v>
      </c>
      <c r="F54" s="73">
        <f t="shared" si="12"/>
        <v>1844</v>
      </c>
      <c r="G54" s="73">
        <f t="shared" si="12"/>
        <v>1811</v>
      </c>
      <c r="H54" s="73">
        <f t="shared" si="12"/>
        <v>1772</v>
      </c>
      <c r="I54" s="73">
        <f t="shared" si="12"/>
        <v>1788</v>
      </c>
      <c r="J54" s="73">
        <f t="shared" si="12"/>
        <v>1791</v>
      </c>
    </row>
    <row r="55" spans="1:10" s="8" customFormat="1" x14ac:dyDescent="0.2">
      <c r="A55" s="18">
        <f t="shared" si="9"/>
        <v>2</v>
      </c>
      <c r="B55" s="28"/>
      <c r="C55" s="59" t="s">
        <v>51</v>
      </c>
      <c r="D55" s="43"/>
      <c r="E55" s="72">
        <f>P_Total!E73</f>
        <v>387</v>
      </c>
      <c r="F55" s="72">
        <f>P_Total!F73</f>
        <v>381</v>
      </c>
      <c r="G55" s="72">
        <f>P_Total!G73</f>
        <v>377</v>
      </c>
      <c r="H55" s="72">
        <f>P_Total!H73</f>
        <v>373</v>
      </c>
      <c r="I55" s="72">
        <f>P_Total!I73</f>
        <v>380</v>
      </c>
      <c r="J55" s="72">
        <f>P_Total!J73</f>
        <v>374</v>
      </c>
    </row>
    <row r="56" spans="1:10" s="8" customFormat="1" x14ac:dyDescent="0.2">
      <c r="A56" s="18">
        <f t="shared" si="9"/>
        <v>2</v>
      </c>
      <c r="B56" s="28"/>
      <c r="C56" s="59" t="s">
        <v>52</v>
      </c>
      <c r="D56" s="43"/>
      <c r="E56" s="72">
        <f>P_Total!E74</f>
        <v>1484</v>
      </c>
      <c r="F56" s="72">
        <f>P_Total!F74</f>
        <v>1463</v>
      </c>
      <c r="G56" s="72">
        <f>P_Total!G74</f>
        <v>1434</v>
      </c>
      <c r="H56" s="72">
        <f>P_Total!H74</f>
        <v>1399</v>
      </c>
      <c r="I56" s="72">
        <f>P_Total!I74</f>
        <v>1408</v>
      </c>
      <c r="J56" s="72">
        <f>P_Total!J74</f>
        <v>1417</v>
      </c>
    </row>
    <row r="57" spans="1:10" s="8" customFormat="1" x14ac:dyDescent="0.2">
      <c r="A57" s="18">
        <f t="shared" si="9"/>
        <v>2</v>
      </c>
      <c r="B57" s="28"/>
      <c r="C57" s="24" t="s">
        <v>36</v>
      </c>
      <c r="D57" s="43"/>
      <c r="E57" s="73">
        <f t="shared" ref="E57:J57" si="13">SUM(E58:E59)</f>
        <v>1871</v>
      </c>
      <c r="F57" s="73">
        <f t="shared" si="13"/>
        <v>1843</v>
      </c>
      <c r="G57" s="73">
        <f t="shared" si="13"/>
        <v>1811</v>
      </c>
      <c r="H57" s="73">
        <f t="shared" si="13"/>
        <v>1772</v>
      </c>
      <c r="I57" s="73">
        <f t="shared" si="13"/>
        <v>1788</v>
      </c>
      <c r="J57" s="73">
        <f t="shared" si="13"/>
        <v>1794</v>
      </c>
    </row>
    <row r="58" spans="1:10" s="8" customFormat="1" x14ac:dyDescent="0.2">
      <c r="A58" s="18">
        <f t="shared" si="9"/>
        <v>2</v>
      </c>
      <c r="B58" s="28"/>
      <c r="C58" s="31" t="s">
        <v>55</v>
      </c>
      <c r="D58" s="43"/>
      <c r="E58" s="72">
        <f>P_Total!E76</f>
        <v>387</v>
      </c>
      <c r="F58" s="72">
        <f>P_Total!F76</f>
        <v>382</v>
      </c>
      <c r="G58" s="72">
        <f>P_Total!G76</f>
        <v>377</v>
      </c>
      <c r="H58" s="72">
        <f>P_Total!H76</f>
        <v>373</v>
      </c>
      <c r="I58" s="72">
        <f>P_Total!I76</f>
        <v>380</v>
      </c>
      <c r="J58" s="72">
        <f>P_Total!J76</f>
        <v>378</v>
      </c>
    </row>
    <row r="59" spans="1:10" s="8" customFormat="1" x14ac:dyDescent="0.2">
      <c r="A59" s="18">
        <f t="shared" si="9"/>
        <v>2</v>
      </c>
      <c r="B59" s="28"/>
      <c r="C59" s="31" t="s">
        <v>56</v>
      </c>
      <c r="D59" s="43"/>
      <c r="E59" s="72">
        <f>P_Total!E77</f>
        <v>1484</v>
      </c>
      <c r="F59" s="72">
        <f>P_Total!F77</f>
        <v>1461</v>
      </c>
      <c r="G59" s="72">
        <f>P_Total!G77</f>
        <v>1434</v>
      </c>
      <c r="H59" s="72">
        <f>P_Total!H77</f>
        <v>1399</v>
      </c>
      <c r="I59" s="72">
        <f>P_Total!I77</f>
        <v>1408</v>
      </c>
      <c r="J59" s="72">
        <f>P_Total!J77</f>
        <v>1416</v>
      </c>
    </row>
    <row r="60" spans="1:10" s="8" customFormat="1" ht="25.5" hidden="1" x14ac:dyDescent="0.2">
      <c r="A60" s="18">
        <f t="shared" si="9"/>
        <v>3</v>
      </c>
      <c r="B60" s="28"/>
      <c r="C60" s="23" t="s">
        <v>137</v>
      </c>
      <c r="D60" s="43"/>
      <c r="E60" s="72">
        <f>P_Total!E78</f>
        <v>0</v>
      </c>
      <c r="F60" s="72">
        <f>P_Total!F78</f>
        <v>0</v>
      </c>
      <c r="G60" s="72">
        <f>P_Total!G78</f>
        <v>0</v>
      </c>
      <c r="H60" s="72">
        <f>P_Total!H78</f>
        <v>0</v>
      </c>
      <c r="I60" s="72">
        <f>P_Total!I78</f>
        <v>0</v>
      </c>
      <c r="J60" s="72">
        <f>P_Total!J78</f>
        <v>0</v>
      </c>
    </row>
    <row r="61" spans="1:10" s="8" customFormat="1" ht="25.5" hidden="1" x14ac:dyDescent="0.2">
      <c r="A61" s="18">
        <f t="shared" si="9"/>
        <v>3</v>
      </c>
      <c r="B61" s="28"/>
      <c r="C61" s="23" t="s">
        <v>138</v>
      </c>
      <c r="D61" s="43"/>
      <c r="E61" s="72">
        <f>P_Total!E79</f>
        <v>0</v>
      </c>
      <c r="F61" s="72">
        <f>P_Total!F79</f>
        <v>0</v>
      </c>
      <c r="G61" s="72">
        <f>P_Total!G79</f>
        <v>0</v>
      </c>
      <c r="H61" s="72">
        <f>P_Total!H79</f>
        <v>0</v>
      </c>
      <c r="I61" s="72">
        <f>P_Total!I79</f>
        <v>0</v>
      </c>
      <c r="J61" s="72">
        <f>P_Total!J79</f>
        <v>0</v>
      </c>
    </row>
    <row r="62" spans="1:10" s="8" customFormat="1" ht="25.5" hidden="1" x14ac:dyDescent="0.2">
      <c r="A62" s="18">
        <f t="shared" si="9"/>
        <v>3</v>
      </c>
      <c r="B62" s="28"/>
      <c r="C62" s="23" t="s">
        <v>129</v>
      </c>
      <c r="D62" s="43"/>
      <c r="E62" s="72">
        <f>P_Total!E80</f>
        <v>0</v>
      </c>
      <c r="F62" s="72">
        <f>P_Total!F80</f>
        <v>0</v>
      </c>
      <c r="G62" s="72">
        <f>P_Total!G80</f>
        <v>0</v>
      </c>
      <c r="H62" s="72">
        <f>P_Total!H80</f>
        <v>0</v>
      </c>
      <c r="I62" s="72">
        <f>P_Total!I80</f>
        <v>0</v>
      </c>
      <c r="J62" s="72">
        <f>P_Total!J80</f>
        <v>0</v>
      </c>
    </row>
    <row r="63" spans="1:10" s="8" customFormat="1" ht="25.5" hidden="1" x14ac:dyDescent="0.2">
      <c r="A63" s="18">
        <f t="shared" si="9"/>
        <v>3</v>
      </c>
      <c r="B63" s="28"/>
      <c r="C63" s="23" t="s">
        <v>130</v>
      </c>
      <c r="D63" s="43"/>
      <c r="E63" s="72">
        <f>P_Total!E81</f>
        <v>0</v>
      </c>
      <c r="F63" s="72">
        <f>P_Total!F81</f>
        <v>0</v>
      </c>
      <c r="G63" s="72">
        <f>P_Total!G81</f>
        <v>0</v>
      </c>
      <c r="H63" s="72">
        <f>P_Total!H81</f>
        <v>0</v>
      </c>
      <c r="I63" s="72">
        <f>P_Total!I81</f>
        <v>0</v>
      </c>
      <c r="J63" s="72">
        <f>P_Total!J81</f>
        <v>0</v>
      </c>
    </row>
    <row r="64" spans="1:10" s="8" customFormat="1" ht="13.5" thickBot="1" x14ac:dyDescent="0.25">
      <c r="A64" s="4">
        <v>1</v>
      </c>
      <c r="B64" s="116"/>
      <c r="C64" s="116"/>
      <c r="D64" s="117"/>
      <c r="E64" s="118"/>
      <c r="F64" s="118"/>
      <c r="G64" s="118"/>
      <c r="H64" s="118"/>
      <c r="I64" s="118"/>
      <c r="J64" s="118"/>
    </row>
  </sheetData>
  <sheetProtection password="F284" sheet="1" objects="1" scenarios="1"/>
  <autoFilter ref="A1:A64">
    <filterColumn colId="0">
      <filters>
        <filter val="1"/>
        <filter val="2"/>
      </filters>
    </filterColumn>
  </autoFilter>
  <dataConsolidate/>
  <phoneticPr fontId="0" type="noConversion"/>
  <printOptions horizontalCentered="1"/>
  <pageMargins left="0" right="0" top="0.39370078740157483" bottom="0.39370078740157483" header="0.11811023622047245" footer="0.11811023622047245"/>
  <pageSetup paperSize="9" scale="55" pageOrder="overThenDown" orientation="portrait" blackAndWhite="1" r:id="rId1"/>
  <headerFooter alignWithMargins="0">
    <oddHeader>&amp;R&amp;P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38100</xdr:colOff>
                    <xdr:row>8</xdr:row>
                    <xdr:rowOff>19050</xdr:rowOff>
                  </from>
                  <to>
                    <xdr:col>2</xdr:col>
                    <xdr:colOff>1066800</xdr:colOff>
                    <xdr:row>10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40"/>
  <sheetViews>
    <sheetView workbookViewId="0"/>
  </sheetViews>
  <sheetFormatPr defaultRowHeight="12.75" x14ac:dyDescent="0.2"/>
  <cols>
    <col min="1" max="1" width="13.42578125" customWidth="1"/>
    <col min="3" max="3" width="9" customWidth="1"/>
  </cols>
  <sheetData>
    <row r="1" spans="1:3" x14ac:dyDescent="0.2">
      <c r="A1" s="56">
        <v>1</v>
      </c>
      <c r="B1" s="56">
        <v>2</v>
      </c>
      <c r="C1" s="76">
        <f>SUM(C11:C40)</f>
        <v>9</v>
      </c>
    </row>
    <row r="2" spans="1:3" x14ac:dyDescent="0.2">
      <c r="A2" s="17" t="s">
        <v>15</v>
      </c>
    </row>
    <row r="3" spans="1:3" x14ac:dyDescent="0.2">
      <c r="A3" s="17" t="s">
        <v>16</v>
      </c>
    </row>
    <row r="6" spans="1:3" x14ac:dyDescent="0.2">
      <c r="A6" s="17" t="s">
        <v>17</v>
      </c>
    </row>
    <row r="7" spans="1:3" x14ac:dyDescent="0.2">
      <c r="A7" s="17" t="s">
        <v>18</v>
      </c>
    </row>
    <row r="10" spans="1:3" x14ac:dyDescent="0.2">
      <c r="A10" s="77"/>
      <c r="B10" s="78"/>
      <c r="C10" s="79"/>
    </row>
    <row r="11" spans="1:3" x14ac:dyDescent="0.2">
      <c r="A11" s="80"/>
      <c r="B11" s="80" t="s">
        <v>66</v>
      </c>
      <c r="C11" s="76">
        <v>1</v>
      </c>
    </row>
    <row r="12" spans="1:3" x14ac:dyDescent="0.2">
      <c r="A12" s="80"/>
      <c r="B12" s="80" t="s">
        <v>67</v>
      </c>
      <c r="C12" s="76">
        <v>1</v>
      </c>
    </row>
    <row r="13" spans="1:3" x14ac:dyDescent="0.2">
      <c r="A13" s="80"/>
      <c r="B13" s="80" t="s">
        <v>68</v>
      </c>
      <c r="C13" s="76">
        <v>1</v>
      </c>
    </row>
    <row r="14" spans="1:3" x14ac:dyDescent="0.2">
      <c r="A14" s="80"/>
      <c r="B14" s="80" t="s">
        <v>69</v>
      </c>
      <c r="C14" s="76">
        <v>1</v>
      </c>
    </row>
    <row r="15" spans="1:3" x14ac:dyDescent="0.2">
      <c r="A15" s="80"/>
      <c r="B15" s="80" t="s">
        <v>70</v>
      </c>
      <c r="C15" s="76">
        <v>1</v>
      </c>
    </row>
    <row r="16" spans="1:3" x14ac:dyDescent="0.2">
      <c r="A16" s="80"/>
      <c r="B16" s="80" t="s">
        <v>71</v>
      </c>
      <c r="C16" s="76">
        <v>1</v>
      </c>
    </row>
    <row r="17" spans="1:3" x14ac:dyDescent="0.2">
      <c r="A17" s="80"/>
      <c r="B17" s="80" t="s">
        <v>72</v>
      </c>
      <c r="C17" s="76">
        <v>1</v>
      </c>
    </row>
    <row r="18" spans="1:3" x14ac:dyDescent="0.2">
      <c r="A18" s="80"/>
      <c r="B18" s="80" t="s">
        <v>73</v>
      </c>
      <c r="C18" s="76">
        <v>1</v>
      </c>
    </row>
    <row r="19" spans="1:3" x14ac:dyDescent="0.2">
      <c r="A19" s="80"/>
      <c r="B19" s="80" t="s">
        <v>74</v>
      </c>
      <c r="C19" s="76">
        <v>1</v>
      </c>
    </row>
    <row r="20" spans="1:3" x14ac:dyDescent="0.2">
      <c r="A20" s="80"/>
      <c r="B20" s="80" t="s">
        <v>75</v>
      </c>
      <c r="C20" s="76"/>
    </row>
    <row r="21" spans="1:3" x14ac:dyDescent="0.2">
      <c r="A21" s="80"/>
      <c r="B21" s="80" t="s">
        <v>76</v>
      </c>
      <c r="C21" s="76"/>
    </row>
    <row r="22" spans="1:3" x14ac:dyDescent="0.2">
      <c r="A22" s="80"/>
      <c r="B22" s="80" t="s">
        <v>77</v>
      </c>
      <c r="C22" s="76"/>
    </row>
    <row r="23" spans="1:3" x14ac:dyDescent="0.2">
      <c r="A23" s="80"/>
      <c r="B23" s="80" t="s">
        <v>78</v>
      </c>
      <c r="C23" s="76"/>
    </row>
    <row r="24" spans="1:3" x14ac:dyDescent="0.2">
      <c r="A24" s="80"/>
      <c r="B24" s="80" t="s">
        <v>79</v>
      </c>
      <c r="C24" s="76"/>
    </row>
    <row r="25" spans="1:3" x14ac:dyDescent="0.2">
      <c r="A25" s="80"/>
      <c r="B25" s="80" t="s">
        <v>80</v>
      </c>
      <c r="C25" s="76"/>
    </row>
    <row r="26" spans="1:3" x14ac:dyDescent="0.2">
      <c r="A26" s="80"/>
      <c r="B26" s="80" t="s">
        <v>81</v>
      </c>
      <c r="C26" s="76"/>
    </row>
    <row r="27" spans="1:3" x14ac:dyDescent="0.2">
      <c r="A27" s="80"/>
      <c r="B27" s="80" t="s">
        <v>82</v>
      </c>
      <c r="C27" s="76"/>
    </row>
    <row r="28" spans="1:3" x14ac:dyDescent="0.2">
      <c r="A28" s="80"/>
      <c r="B28" s="80" t="s">
        <v>83</v>
      </c>
      <c r="C28" s="76"/>
    </row>
    <row r="29" spans="1:3" x14ac:dyDescent="0.2">
      <c r="A29" s="80"/>
      <c r="B29" s="80" t="s">
        <v>84</v>
      </c>
      <c r="C29" s="76"/>
    </row>
    <row r="30" spans="1:3" x14ac:dyDescent="0.2">
      <c r="A30" s="80"/>
      <c r="B30" s="80" t="s">
        <v>85</v>
      </c>
      <c r="C30" s="76"/>
    </row>
    <row r="31" spans="1:3" x14ac:dyDescent="0.2">
      <c r="A31" s="80"/>
      <c r="B31" s="80" t="s">
        <v>86</v>
      </c>
      <c r="C31" s="76"/>
    </row>
    <row r="32" spans="1:3" x14ac:dyDescent="0.2">
      <c r="A32" s="80"/>
      <c r="B32" s="80" t="s">
        <v>87</v>
      </c>
      <c r="C32" s="76"/>
    </row>
    <row r="33" spans="1:3" x14ac:dyDescent="0.2">
      <c r="A33" s="80"/>
      <c r="B33" s="80" t="s">
        <v>88</v>
      </c>
      <c r="C33" s="76"/>
    </row>
    <row r="34" spans="1:3" x14ac:dyDescent="0.2">
      <c r="A34" s="80"/>
      <c r="B34" s="80" t="s">
        <v>89</v>
      </c>
      <c r="C34" s="76"/>
    </row>
    <row r="35" spans="1:3" x14ac:dyDescent="0.2">
      <c r="B35" t="s">
        <v>90</v>
      </c>
      <c r="C35" s="76"/>
    </row>
    <row r="36" spans="1:3" x14ac:dyDescent="0.2">
      <c r="B36" t="s">
        <v>91</v>
      </c>
      <c r="C36" s="76"/>
    </row>
    <row r="37" spans="1:3" x14ac:dyDescent="0.2">
      <c r="B37" t="s">
        <v>92</v>
      </c>
      <c r="C37" s="76"/>
    </row>
    <row r="38" spans="1:3" x14ac:dyDescent="0.2">
      <c r="B38" t="s">
        <v>93</v>
      </c>
      <c r="C38" s="76"/>
    </row>
    <row r="39" spans="1:3" x14ac:dyDescent="0.2">
      <c r="B39" t="s">
        <v>94</v>
      </c>
      <c r="C39" s="76"/>
    </row>
    <row r="40" spans="1:3" x14ac:dyDescent="0.2">
      <c r="B40" t="s">
        <v>95</v>
      </c>
      <c r="C40" s="76"/>
    </row>
  </sheetData>
  <sheetProtection password="F284" sheet="1" objects="1" scenarios="1"/>
  <phoneticPr fontId="0" type="noConversion"/>
  <dataValidations count="2">
    <dataValidation type="whole" allowBlank="1" showInputMessage="1" showErrorMessage="1" sqref="B1">
      <formula1>0</formula1>
      <formula2>2</formula2>
    </dataValidation>
    <dataValidation type="whole" allowBlank="1" showInputMessage="1" showErrorMessage="1" sqref="A1">
      <formula1>1</formula1>
      <formula2>2</formula2>
    </dataValidation>
  </dataValidations>
  <pageMargins left="0.75" right="0.75" top="1" bottom="1" header="0.5" footer="0.5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0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C4" sqref="C4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144</v>
      </c>
    </row>
    <row r="5" spans="1:10" x14ac:dyDescent="0.2">
      <c r="A5" s="1">
        <v>1</v>
      </c>
      <c r="C5" s="94" t="s">
        <v>145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0</v>
      </c>
      <c r="F14" s="69">
        <f t="shared" si="0"/>
        <v>0</v>
      </c>
      <c r="G14" s="69">
        <f t="shared" si="0"/>
        <v>0</v>
      </c>
      <c r="H14" s="69">
        <f t="shared" si="0"/>
        <v>0</v>
      </c>
      <c r="I14" s="69">
        <f t="shared" si="0"/>
        <v>0</v>
      </c>
      <c r="J14" s="69">
        <f t="shared" si="0"/>
        <v>0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0</v>
      </c>
      <c r="F16" s="70">
        <f t="shared" si="1"/>
        <v>0</v>
      </c>
      <c r="G16" s="70">
        <f t="shared" si="1"/>
        <v>0</v>
      </c>
      <c r="H16" s="70">
        <f t="shared" si="1"/>
        <v>0</v>
      </c>
      <c r="I16" s="70">
        <f t="shared" si="1"/>
        <v>0</v>
      </c>
      <c r="J16" s="70">
        <f t="shared" si="1"/>
        <v>0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0</v>
      </c>
      <c r="F17" s="70">
        <f t="shared" si="2"/>
        <v>0</v>
      </c>
      <c r="G17" s="70">
        <f t="shared" si="2"/>
        <v>0</v>
      </c>
      <c r="H17" s="70">
        <f t="shared" si="2"/>
        <v>0</v>
      </c>
      <c r="I17" s="70">
        <f t="shared" si="2"/>
        <v>0</v>
      </c>
      <c r="J17" s="70">
        <f t="shared" si="2"/>
        <v>0</v>
      </c>
    </row>
    <row r="18" spans="1:10" s="8" customFormat="1" x14ac:dyDescent="0.2">
      <c r="A18" s="18">
        <f t="shared" ref="A18:A35" si="3">IF(MAX(E18:J18)=0,IF(MIN(E18:J18)=0,3,2),2)</f>
        <v>3</v>
      </c>
      <c r="B18" s="86"/>
      <c r="C18" s="52" t="s">
        <v>97</v>
      </c>
      <c r="D18" s="53"/>
      <c r="E18" s="70">
        <f t="shared" ref="E18:J18" si="4">SUBTOTAL(9,E19:E22)</f>
        <v>0</v>
      </c>
      <c r="F18" s="70">
        <f t="shared" si="4"/>
        <v>0</v>
      </c>
      <c r="G18" s="70">
        <f t="shared" si="4"/>
        <v>0</v>
      </c>
      <c r="H18" s="70">
        <f t="shared" si="4"/>
        <v>0</v>
      </c>
      <c r="I18" s="70">
        <f t="shared" si="4"/>
        <v>0</v>
      </c>
      <c r="J18" s="70">
        <f t="shared" si="4"/>
        <v>0</v>
      </c>
    </row>
    <row r="19" spans="1:10" s="8" customFormat="1" ht="25.5" x14ac:dyDescent="0.2">
      <c r="A19" s="18">
        <f t="shared" si="3"/>
        <v>3</v>
      </c>
      <c r="B19" s="40"/>
      <c r="C19" s="87" t="s">
        <v>98</v>
      </c>
      <c r="D19" s="33" t="s">
        <v>2</v>
      </c>
      <c r="E19" s="71"/>
      <c r="F19" s="71"/>
      <c r="G19" s="71"/>
      <c r="H19" s="71"/>
      <c r="I19" s="71"/>
      <c r="J19" s="71"/>
    </row>
    <row r="20" spans="1:10" s="8" customFormat="1" x14ac:dyDescent="0.2">
      <c r="A20" s="18">
        <f t="shared" si="3"/>
        <v>3</v>
      </c>
      <c r="B20" s="41"/>
      <c r="C20" s="32" t="s">
        <v>99</v>
      </c>
      <c r="D20" s="34" t="s">
        <v>3</v>
      </c>
      <c r="E20" s="71"/>
      <c r="F20" s="71"/>
      <c r="G20" s="71"/>
      <c r="H20" s="71"/>
      <c r="I20" s="71"/>
      <c r="J20" s="71"/>
    </row>
    <row r="21" spans="1:10" s="8" customFormat="1" x14ac:dyDescent="0.2">
      <c r="A21" s="18">
        <f t="shared" si="3"/>
        <v>3</v>
      </c>
      <c r="B21" s="41"/>
      <c r="C21" s="87" t="s">
        <v>126</v>
      </c>
      <c r="D21" s="54" t="s">
        <v>58</v>
      </c>
      <c r="E21" s="71"/>
      <c r="F21" s="71"/>
      <c r="G21" s="71"/>
      <c r="H21" s="71"/>
      <c r="I21" s="71"/>
      <c r="J21" s="71"/>
    </row>
    <row r="22" spans="1:10" s="8" customFormat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3</v>
      </c>
      <c r="B23" s="86"/>
      <c r="C23" s="52" t="s">
        <v>100</v>
      </c>
      <c r="D23" s="53"/>
      <c r="E23" s="70">
        <f t="shared" ref="E23:J23" si="5">SUBTOTAL(9,E24:E29)</f>
        <v>0</v>
      </c>
      <c r="F23" s="70">
        <f t="shared" si="5"/>
        <v>0</v>
      </c>
      <c r="G23" s="70">
        <f t="shared" si="5"/>
        <v>0</v>
      </c>
      <c r="H23" s="70">
        <f t="shared" si="5"/>
        <v>0</v>
      </c>
      <c r="I23" s="70">
        <f t="shared" si="5"/>
        <v>0</v>
      </c>
      <c r="J23" s="70">
        <f t="shared" si="5"/>
        <v>0</v>
      </c>
    </row>
    <row r="24" spans="1:10" s="8" customFormat="1" x14ac:dyDescent="0.2">
      <c r="A24" s="18">
        <f t="shared" si="3"/>
        <v>3</v>
      </c>
      <c r="B24" s="41"/>
      <c r="C24" s="32" t="s">
        <v>101</v>
      </c>
      <c r="D24" s="34" t="s">
        <v>5</v>
      </c>
      <c r="E24" s="71"/>
      <c r="F24" s="71"/>
      <c r="G24" s="71"/>
      <c r="H24" s="71"/>
      <c r="I24" s="71"/>
      <c r="J24" s="71"/>
    </row>
    <row r="25" spans="1:10" s="8" customFormat="1" x14ac:dyDescent="0.2">
      <c r="A25" s="18">
        <f>IF(MAX(E25:J25)=0,IF(MIN(E25:J25)=0,3,2),2)</f>
        <v>3</v>
      </c>
      <c r="B25" s="41"/>
      <c r="C25" s="32" t="s">
        <v>151</v>
      </c>
      <c r="D25" s="34" t="s">
        <v>152</v>
      </c>
      <c r="E25" s="71"/>
      <c r="F25" s="71"/>
      <c r="G25" s="71"/>
      <c r="H25" s="71"/>
      <c r="I25" s="71"/>
      <c r="J25" s="71"/>
    </row>
    <row r="26" spans="1:10" s="8" customFormat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3</v>
      </c>
      <c r="B29" s="42"/>
      <c r="C29" s="88" t="s">
        <v>105</v>
      </c>
      <c r="D29" s="44" t="s">
        <v>10</v>
      </c>
      <c r="E29" s="71"/>
      <c r="F29" s="71"/>
      <c r="G29" s="71"/>
      <c r="H29" s="71"/>
      <c r="I29" s="71"/>
      <c r="J29" s="71"/>
    </row>
    <row r="30" spans="1:10" s="8" customFormat="1" x14ac:dyDescent="0.2">
      <c r="A30" s="18">
        <f t="shared" si="3"/>
        <v>3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0</v>
      </c>
      <c r="G30" s="70">
        <f t="shared" si="7"/>
        <v>0</v>
      </c>
      <c r="H30" s="70">
        <f t="shared" si="7"/>
        <v>0</v>
      </c>
      <c r="I30" s="70">
        <f t="shared" si="7"/>
        <v>0</v>
      </c>
      <c r="J30" s="70">
        <f t="shared" si="7"/>
        <v>0</v>
      </c>
    </row>
    <row r="31" spans="1:10" s="8" customFormat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x14ac:dyDescent="0.2">
      <c r="A33" s="18">
        <f t="shared" si="3"/>
        <v>3</v>
      </c>
      <c r="B33" s="42"/>
      <c r="C33" s="88" t="s">
        <v>109</v>
      </c>
      <c r="D33" s="43" t="s">
        <v>46</v>
      </c>
      <c r="E33" s="71"/>
      <c r="F33" s="71"/>
      <c r="G33" s="71"/>
      <c r="H33" s="71"/>
      <c r="I33" s="71"/>
      <c r="J33" s="71"/>
    </row>
    <row r="34" spans="1:10" s="8" customFormat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3</v>
      </c>
      <c r="B70" s="28"/>
      <c r="C70" s="24" t="s">
        <v>49</v>
      </c>
      <c r="D70" s="43"/>
      <c r="E70" s="73">
        <f t="shared" ref="E70:J70" si="16">E72+E78+E80</f>
        <v>0</v>
      </c>
      <c r="F70" s="73">
        <f t="shared" si="16"/>
        <v>0</v>
      </c>
      <c r="G70" s="73">
        <f t="shared" si="16"/>
        <v>0</v>
      </c>
      <c r="H70" s="73">
        <f t="shared" si="16"/>
        <v>0</v>
      </c>
      <c r="I70" s="73">
        <f t="shared" si="16"/>
        <v>0</v>
      </c>
      <c r="J70" s="73">
        <f t="shared" si="16"/>
        <v>0</v>
      </c>
    </row>
    <row r="71" spans="1:10" x14ac:dyDescent="0.2">
      <c r="A71" s="18">
        <f t="shared" si="15"/>
        <v>3</v>
      </c>
      <c r="B71" s="28"/>
      <c r="C71" s="24" t="s">
        <v>50</v>
      </c>
      <c r="D71" s="43"/>
      <c r="E71" s="73">
        <f t="shared" ref="E71:J71" si="17">E75+E79+E81</f>
        <v>0</v>
      </c>
      <c r="F71" s="73">
        <f t="shared" si="17"/>
        <v>0</v>
      </c>
      <c r="G71" s="73">
        <f t="shared" si="17"/>
        <v>0</v>
      </c>
      <c r="H71" s="73">
        <f t="shared" si="17"/>
        <v>0</v>
      </c>
      <c r="I71" s="73">
        <f t="shared" si="17"/>
        <v>0</v>
      </c>
      <c r="J71" s="73">
        <f t="shared" si="17"/>
        <v>0</v>
      </c>
    </row>
    <row r="72" spans="1:10" x14ac:dyDescent="0.2">
      <c r="A72" s="18">
        <f t="shared" si="15"/>
        <v>3</v>
      </c>
      <c r="B72" s="28"/>
      <c r="C72" s="24" t="s">
        <v>35</v>
      </c>
      <c r="D72" s="43"/>
      <c r="E72" s="73">
        <f t="shared" ref="E72:J72" si="18">SUM(E73:E74)</f>
        <v>0</v>
      </c>
      <c r="F72" s="73">
        <f t="shared" si="18"/>
        <v>0</v>
      </c>
      <c r="G72" s="73">
        <f t="shared" si="18"/>
        <v>0</v>
      </c>
      <c r="H72" s="73">
        <f t="shared" si="18"/>
        <v>0</v>
      </c>
      <c r="I72" s="73">
        <f t="shared" si="18"/>
        <v>0</v>
      </c>
      <c r="J72" s="73">
        <f t="shared" si="18"/>
        <v>0</v>
      </c>
    </row>
    <row r="73" spans="1:10" x14ac:dyDescent="0.2">
      <c r="A73" s="18">
        <f t="shared" si="15"/>
        <v>3</v>
      </c>
      <c r="B73" s="28"/>
      <c r="C73" s="59" t="s">
        <v>51</v>
      </c>
      <c r="D73" s="43"/>
      <c r="E73" s="71"/>
      <c r="F73" s="71"/>
      <c r="G73" s="71"/>
      <c r="H73" s="71"/>
      <c r="I73" s="71"/>
      <c r="J73" s="71"/>
    </row>
    <row r="74" spans="1:10" x14ac:dyDescent="0.2">
      <c r="A74" s="18">
        <f t="shared" si="15"/>
        <v>3</v>
      </c>
      <c r="B74" s="28"/>
      <c r="C74" s="59" t="s">
        <v>52</v>
      </c>
      <c r="D74" s="43"/>
      <c r="E74" s="71"/>
      <c r="F74" s="71"/>
      <c r="G74" s="71"/>
      <c r="H74" s="71"/>
      <c r="I74" s="71"/>
      <c r="J74" s="71"/>
    </row>
    <row r="75" spans="1:10" x14ac:dyDescent="0.2">
      <c r="A75" s="18">
        <f t="shared" si="15"/>
        <v>3</v>
      </c>
      <c r="B75" s="28"/>
      <c r="C75" s="24" t="s">
        <v>36</v>
      </c>
      <c r="D75" s="43"/>
      <c r="E75" s="73">
        <f t="shared" ref="E75:J75" si="19">SUM(E76:E77)</f>
        <v>0</v>
      </c>
      <c r="F75" s="73">
        <f t="shared" si="19"/>
        <v>0</v>
      </c>
      <c r="G75" s="73">
        <f t="shared" si="19"/>
        <v>0</v>
      </c>
      <c r="H75" s="73">
        <f t="shared" si="19"/>
        <v>0</v>
      </c>
      <c r="I75" s="73">
        <f t="shared" si="19"/>
        <v>0</v>
      </c>
      <c r="J75" s="73">
        <f t="shared" si="19"/>
        <v>0</v>
      </c>
    </row>
    <row r="76" spans="1:10" x14ac:dyDescent="0.2">
      <c r="A76" s="18">
        <f t="shared" si="15"/>
        <v>3</v>
      </c>
      <c r="B76" s="28"/>
      <c r="C76" s="31" t="s">
        <v>55</v>
      </c>
      <c r="D76" s="43"/>
      <c r="E76" s="71"/>
      <c r="F76" s="71"/>
      <c r="G76" s="71"/>
      <c r="H76" s="71"/>
      <c r="I76" s="71"/>
      <c r="J76" s="71"/>
    </row>
    <row r="77" spans="1:10" x14ac:dyDescent="0.2">
      <c r="A77" s="18">
        <f t="shared" si="15"/>
        <v>3</v>
      </c>
      <c r="B77" s="28"/>
      <c r="C77" s="31" t="s">
        <v>56</v>
      </c>
      <c r="D77" s="43"/>
      <c r="E77" s="71"/>
      <c r="F77" s="71"/>
      <c r="G77" s="71"/>
      <c r="H77" s="71"/>
      <c r="I77" s="71"/>
      <c r="J77" s="71"/>
    </row>
    <row r="78" spans="1:10" ht="25.5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/>
  <dataConsolidate/>
  <phoneticPr fontId="0" type="noConversion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4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sheetProtection sheet="1"/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8" filterMode="1"/>
  <dimension ref="A1:J82"/>
  <sheetViews>
    <sheetView topLeftCell="B4" zoomScaleNormal="100" workbookViewId="0">
      <pane xSplit="3" ySplit="10" topLeftCell="E14" activePane="bottomRight" state="frozen"/>
      <selection activeCell="B4" sqref="B4"/>
      <selection pane="topRight" activeCell="E4" sqref="E4"/>
      <selection pane="bottomLeft" activeCell="B14" sqref="B14"/>
      <selection pane="bottomRight" activeCell="K26" sqref="K26"/>
    </sheetView>
  </sheetViews>
  <sheetFormatPr defaultColWidth="10.5703125" defaultRowHeight="12.75" x14ac:dyDescent="0.2"/>
  <cols>
    <col min="1" max="1" width="3.14062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161</v>
      </c>
    </row>
    <row r="5" spans="1:10" x14ac:dyDescent="0.2">
      <c r="A5" s="1">
        <v>1</v>
      </c>
      <c r="C5" s="94" t="s">
        <v>162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7459300</v>
      </c>
      <c r="F14" s="69">
        <f t="shared" si="0"/>
        <v>9277134</v>
      </c>
      <c r="G14" s="69">
        <f t="shared" si="0"/>
        <v>1578932</v>
      </c>
      <c r="H14" s="69">
        <f t="shared" si="0"/>
        <v>3211054</v>
      </c>
      <c r="I14" s="69">
        <f t="shared" si="0"/>
        <v>6074961</v>
      </c>
      <c r="J14" s="69">
        <f t="shared" si="0"/>
        <v>9219379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7459300</v>
      </c>
      <c r="F16" s="70">
        <f t="shared" si="1"/>
        <v>9277134</v>
      </c>
      <c r="G16" s="70">
        <f t="shared" si="1"/>
        <v>1578932</v>
      </c>
      <c r="H16" s="70">
        <f t="shared" si="1"/>
        <v>3211054</v>
      </c>
      <c r="I16" s="70">
        <f t="shared" si="1"/>
        <v>6074961</v>
      </c>
      <c r="J16" s="70">
        <f t="shared" si="1"/>
        <v>9219379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7459300</v>
      </c>
      <c r="F17" s="70">
        <f t="shared" si="2"/>
        <v>9277134</v>
      </c>
      <c r="G17" s="70">
        <f t="shared" si="2"/>
        <v>1578932</v>
      </c>
      <c r="H17" s="70">
        <f t="shared" si="2"/>
        <v>3211054</v>
      </c>
      <c r="I17" s="70">
        <f t="shared" si="2"/>
        <v>6074961</v>
      </c>
      <c r="J17" s="70">
        <f t="shared" si="2"/>
        <v>9219379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4765500</v>
      </c>
      <c r="F18" s="70">
        <f t="shared" si="4"/>
        <v>4228853</v>
      </c>
      <c r="G18" s="70">
        <f t="shared" si="4"/>
        <v>1138692</v>
      </c>
      <c r="H18" s="70">
        <f t="shared" si="4"/>
        <v>2189436</v>
      </c>
      <c r="I18" s="70">
        <f t="shared" si="4"/>
        <v>3116405</v>
      </c>
      <c r="J18" s="70">
        <f t="shared" si="4"/>
        <v>4182615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3533500</v>
      </c>
      <c r="F19" s="71">
        <v>2973077</v>
      </c>
      <c r="G19" s="71">
        <v>775805</v>
      </c>
      <c r="H19" s="71">
        <v>1495314</v>
      </c>
      <c r="I19" s="71">
        <v>2171244</v>
      </c>
      <c r="J19" s="71">
        <v>2960627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228000</v>
      </c>
      <c r="F20" s="71">
        <v>303650</v>
      </c>
      <c r="G20" s="71">
        <v>104432</v>
      </c>
      <c r="H20" s="71">
        <v>215333</v>
      </c>
      <c r="I20" s="71">
        <v>251212</v>
      </c>
      <c r="J20" s="71">
        <v>279148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1004000</v>
      </c>
      <c r="F21" s="71">
        <v>952126</v>
      </c>
      <c r="G21" s="71">
        <v>258455</v>
      </c>
      <c r="H21" s="71">
        <v>478789</v>
      </c>
      <c r="I21" s="71">
        <v>693949</v>
      </c>
      <c r="J21" s="71">
        <v>942840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2693800</v>
      </c>
      <c r="F23" s="70">
        <f t="shared" si="5"/>
        <v>3927553</v>
      </c>
      <c r="G23" s="70">
        <f t="shared" si="5"/>
        <v>440240</v>
      </c>
      <c r="H23" s="70">
        <f t="shared" si="5"/>
        <v>993510</v>
      </c>
      <c r="I23" s="70">
        <f t="shared" si="5"/>
        <v>2679629</v>
      </c>
      <c r="J23" s="70">
        <f t="shared" si="5"/>
        <v>3916164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2404000</v>
      </c>
      <c r="F24" s="71">
        <v>3176510</v>
      </c>
      <c r="G24" s="71">
        <f>199638</f>
        <v>199638</v>
      </c>
      <c r="H24" s="71">
        <v>557130</v>
      </c>
      <c r="I24" s="71">
        <v>2030916</v>
      </c>
      <c r="J24" s="71">
        <v>3165723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36899</v>
      </c>
      <c r="G25" s="71">
        <v>17774</v>
      </c>
      <c r="H25" s="71">
        <v>21880</v>
      </c>
      <c r="I25" s="71">
        <v>23799</v>
      </c>
      <c r="J25" s="71">
        <v>36328</v>
      </c>
    </row>
    <row r="26" spans="1:10" s="8" customFormat="1" x14ac:dyDescent="0.2">
      <c r="A26" s="18">
        <f t="shared" si="3"/>
        <v>2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426798</v>
      </c>
      <c r="G26" s="70">
        <f t="shared" si="6"/>
        <v>216584</v>
      </c>
      <c r="H26" s="70">
        <f t="shared" si="6"/>
        <v>216584</v>
      </c>
      <c r="I26" s="70">
        <f t="shared" si="6"/>
        <v>426798</v>
      </c>
      <c r="J26" s="70">
        <f t="shared" si="6"/>
        <v>426798</v>
      </c>
    </row>
    <row r="27" spans="1:10" s="8" customFormat="1" x14ac:dyDescent="0.2">
      <c r="A27" s="18">
        <f t="shared" si="3"/>
        <v>2</v>
      </c>
      <c r="B27" s="42"/>
      <c r="C27" s="88" t="s">
        <v>103</v>
      </c>
      <c r="D27" s="44"/>
      <c r="E27" s="71">
        <v>0</v>
      </c>
      <c r="F27" s="71">
        <v>426798</v>
      </c>
      <c r="G27" s="71">
        <v>216584</v>
      </c>
      <c r="H27" s="71">
        <v>216584</v>
      </c>
      <c r="I27" s="71">
        <v>426798</v>
      </c>
      <c r="J27" s="71">
        <v>426798</v>
      </c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289800</v>
      </c>
      <c r="F29" s="71">
        <v>287346</v>
      </c>
      <c r="G29" s="71">
        <v>6244</v>
      </c>
      <c r="H29" s="71">
        <v>197916</v>
      </c>
      <c r="I29" s="71">
        <v>198116</v>
      </c>
      <c r="J29" s="71">
        <v>287315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1120728</v>
      </c>
      <c r="G30" s="70">
        <f t="shared" si="7"/>
        <v>0</v>
      </c>
      <c r="H30" s="70">
        <f t="shared" si="7"/>
        <v>28108</v>
      </c>
      <c r="I30" s="70">
        <f t="shared" si="7"/>
        <v>278927</v>
      </c>
      <c r="J30" s="70">
        <f t="shared" si="7"/>
        <v>1120600</v>
      </c>
    </row>
    <row r="31" spans="1:10" s="8" customFormat="1" x14ac:dyDescent="0.2">
      <c r="A31" s="18">
        <f t="shared" si="3"/>
        <v>2</v>
      </c>
      <c r="B31" s="42"/>
      <c r="C31" s="88" t="s">
        <v>107</v>
      </c>
      <c r="D31" s="43" t="s">
        <v>42</v>
      </c>
      <c r="E31" s="71"/>
      <c r="F31" s="71">
        <v>23576</v>
      </c>
      <c r="G31" s="71"/>
      <c r="H31" s="71"/>
      <c r="I31" s="71"/>
      <c r="J31" s="71">
        <v>23576</v>
      </c>
    </row>
    <row r="32" spans="1:10" s="8" customFormat="1" x14ac:dyDescent="0.2">
      <c r="A32" s="18">
        <f t="shared" si="3"/>
        <v>2</v>
      </c>
      <c r="B32" s="42"/>
      <c r="C32" s="88" t="s">
        <v>108</v>
      </c>
      <c r="D32" s="43" t="s">
        <v>44</v>
      </c>
      <c r="E32" s="71"/>
      <c r="F32" s="71">
        <v>781045</v>
      </c>
      <c r="G32" s="71"/>
      <c r="H32" s="71">
        <v>28108</v>
      </c>
      <c r="I32" s="71">
        <v>28108</v>
      </c>
      <c r="J32" s="71">
        <v>780925</v>
      </c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/>
      <c r="F33" s="71">
        <v>316107</v>
      </c>
      <c r="G33" s="71"/>
      <c r="H33" s="71"/>
      <c r="I33" s="71">
        <v>250819</v>
      </c>
      <c r="J33" s="71">
        <v>316099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291</v>
      </c>
      <c r="F70" s="73">
        <f t="shared" si="16"/>
        <v>266</v>
      </c>
      <c r="G70" s="73">
        <f t="shared" si="16"/>
        <v>273</v>
      </c>
      <c r="H70" s="73">
        <f t="shared" si="16"/>
        <v>261</v>
      </c>
      <c r="I70" s="73">
        <f t="shared" si="16"/>
        <v>265</v>
      </c>
      <c r="J70" s="73">
        <f t="shared" si="16"/>
        <v>255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291</v>
      </c>
      <c r="F71" s="73">
        <f t="shared" si="17"/>
        <v>266</v>
      </c>
      <c r="G71" s="73">
        <f t="shared" si="17"/>
        <v>273</v>
      </c>
      <c r="H71" s="73">
        <f t="shared" si="17"/>
        <v>261</v>
      </c>
      <c r="I71" s="73">
        <f t="shared" si="17"/>
        <v>265</v>
      </c>
      <c r="J71" s="73">
        <f t="shared" si="17"/>
        <v>255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291</v>
      </c>
      <c r="F72" s="73">
        <f t="shared" si="18"/>
        <v>266</v>
      </c>
      <c r="G72" s="73">
        <f t="shared" si="18"/>
        <v>273</v>
      </c>
      <c r="H72" s="73">
        <f t="shared" si="18"/>
        <v>261</v>
      </c>
      <c r="I72" s="73">
        <f t="shared" si="18"/>
        <v>265</v>
      </c>
      <c r="J72" s="73">
        <f t="shared" si="18"/>
        <v>255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5</v>
      </c>
      <c r="F73" s="71">
        <v>6</v>
      </c>
      <c r="G73" s="71">
        <v>5</v>
      </c>
      <c r="H73" s="71">
        <v>5</v>
      </c>
      <c r="I73" s="71">
        <v>5</v>
      </c>
      <c r="J73" s="71">
        <v>4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286</v>
      </c>
      <c r="F74" s="71">
        <v>260</v>
      </c>
      <c r="G74" s="71">
        <v>268</v>
      </c>
      <c r="H74" s="71">
        <v>256</v>
      </c>
      <c r="I74" s="71">
        <v>260</v>
      </c>
      <c r="J74" s="71">
        <v>251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291</v>
      </c>
      <c r="F75" s="73">
        <f t="shared" si="19"/>
        <v>266</v>
      </c>
      <c r="G75" s="73">
        <f t="shared" si="19"/>
        <v>273</v>
      </c>
      <c r="H75" s="73">
        <f t="shared" si="19"/>
        <v>261</v>
      </c>
      <c r="I75" s="73">
        <f t="shared" si="19"/>
        <v>265</v>
      </c>
      <c r="J75" s="73">
        <f t="shared" si="19"/>
        <v>255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5</v>
      </c>
      <c r="F76" s="71">
        <v>6</v>
      </c>
      <c r="G76" s="71">
        <v>5</v>
      </c>
      <c r="H76" s="71">
        <v>5</v>
      </c>
      <c r="I76" s="71">
        <v>5</v>
      </c>
      <c r="J76" s="71">
        <v>4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286</v>
      </c>
      <c r="F77" s="71">
        <v>260</v>
      </c>
      <c r="G77" s="71">
        <v>268</v>
      </c>
      <c r="H77" s="71">
        <v>256</v>
      </c>
      <c r="I77" s="71">
        <v>260</v>
      </c>
      <c r="J77" s="71">
        <v>251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honeticPr fontId="0" type="noConversion"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1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F30" sqref="F30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163</v>
      </c>
    </row>
    <row r="5" spans="1:10" ht="25.5" x14ac:dyDescent="0.2">
      <c r="A5" s="1">
        <v>1</v>
      </c>
      <c r="C5" s="94" t="s">
        <v>164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2354300</v>
      </c>
      <c r="F14" s="69">
        <f t="shared" si="0"/>
        <v>3905139</v>
      </c>
      <c r="G14" s="69">
        <f t="shared" si="0"/>
        <v>793586</v>
      </c>
      <c r="H14" s="69">
        <f t="shared" si="0"/>
        <v>1378937</v>
      </c>
      <c r="I14" s="69">
        <f t="shared" si="0"/>
        <v>3832543</v>
      </c>
      <c r="J14" s="69">
        <f t="shared" si="0"/>
        <v>3876154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2354300</v>
      </c>
      <c r="F16" s="70">
        <f t="shared" si="1"/>
        <v>3905139</v>
      </c>
      <c r="G16" s="70">
        <f t="shared" si="1"/>
        <v>793586</v>
      </c>
      <c r="H16" s="70">
        <f t="shared" si="1"/>
        <v>1378937</v>
      </c>
      <c r="I16" s="70">
        <f t="shared" si="1"/>
        <v>3832543</v>
      </c>
      <c r="J16" s="70">
        <f t="shared" si="1"/>
        <v>3876154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2354300</v>
      </c>
      <c r="F17" s="70">
        <f t="shared" si="2"/>
        <v>3905139</v>
      </c>
      <c r="G17" s="70">
        <f t="shared" si="2"/>
        <v>793586</v>
      </c>
      <c r="H17" s="70">
        <f t="shared" si="2"/>
        <v>1378937</v>
      </c>
      <c r="I17" s="70">
        <f t="shared" si="2"/>
        <v>3832543</v>
      </c>
      <c r="J17" s="70">
        <f t="shared" si="2"/>
        <v>3876154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1909100</v>
      </c>
      <c r="F18" s="70">
        <f t="shared" si="4"/>
        <v>1901625</v>
      </c>
      <c r="G18" s="70">
        <f t="shared" si="4"/>
        <v>498131</v>
      </c>
      <c r="H18" s="70">
        <f t="shared" si="4"/>
        <v>961975</v>
      </c>
      <c r="I18" s="70">
        <f t="shared" si="4"/>
        <v>1394591</v>
      </c>
      <c r="J18" s="70">
        <f t="shared" si="4"/>
        <v>1883217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1408300</v>
      </c>
      <c r="F19" s="71">
        <v>1366920</v>
      </c>
      <c r="G19" s="71">
        <v>343055</v>
      </c>
      <c r="H19" s="71">
        <v>672595</v>
      </c>
      <c r="I19" s="71">
        <v>992184</v>
      </c>
      <c r="J19" s="71">
        <v>1357920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60500</v>
      </c>
      <c r="F20" s="71">
        <v>94505</v>
      </c>
      <c r="G20" s="71">
        <v>44024</v>
      </c>
      <c r="H20" s="71">
        <v>72139</v>
      </c>
      <c r="I20" s="71">
        <v>83597</v>
      </c>
      <c r="J20" s="71">
        <v>90370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440300</v>
      </c>
      <c r="F21" s="71">
        <v>440200</v>
      </c>
      <c r="G21" s="71">
        <v>111052</v>
      </c>
      <c r="H21" s="71">
        <v>217241</v>
      </c>
      <c r="I21" s="71">
        <v>318810</v>
      </c>
      <c r="J21" s="71">
        <v>434927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445200</v>
      </c>
      <c r="F23" s="70">
        <f t="shared" si="5"/>
        <v>140286</v>
      </c>
      <c r="G23" s="70">
        <f t="shared" si="5"/>
        <v>68404</v>
      </c>
      <c r="H23" s="70">
        <f t="shared" si="5"/>
        <v>186390</v>
      </c>
      <c r="I23" s="70">
        <f t="shared" si="5"/>
        <v>955912</v>
      </c>
      <c r="J23" s="70">
        <f t="shared" si="5"/>
        <v>129709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439200</v>
      </c>
      <c r="F24" s="71">
        <v>129098</v>
      </c>
      <c r="G24" s="71">
        <v>60271</v>
      </c>
      <c r="H24" s="71">
        <v>176204</v>
      </c>
      <c r="I24" s="71">
        <v>945670</v>
      </c>
      <c r="J24" s="71">
        <v>118523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4085</v>
      </c>
      <c r="G25" s="71">
        <v>1031</v>
      </c>
      <c r="H25" s="71">
        <v>3084</v>
      </c>
      <c r="I25" s="71">
        <v>3140</v>
      </c>
      <c r="J25" s="71">
        <v>4084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6000</v>
      </c>
      <c r="F29" s="71">
        <v>7103</v>
      </c>
      <c r="G29" s="71">
        <v>7102</v>
      </c>
      <c r="H29" s="71">
        <v>7102</v>
      </c>
      <c r="I29" s="71">
        <v>7102</v>
      </c>
      <c r="J29" s="71">
        <v>7102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1863228</v>
      </c>
      <c r="G30" s="70">
        <f t="shared" si="7"/>
        <v>227051</v>
      </c>
      <c r="H30" s="70">
        <f t="shared" si="7"/>
        <v>230572</v>
      </c>
      <c r="I30" s="70">
        <f t="shared" si="7"/>
        <v>1482040</v>
      </c>
      <c r="J30" s="70">
        <f t="shared" si="7"/>
        <v>1863228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>
        <v>0</v>
      </c>
      <c r="F31" s="71">
        <v>0</v>
      </c>
      <c r="G31" s="71">
        <v>0</v>
      </c>
      <c r="H31" s="71"/>
      <c r="I31" s="71"/>
      <c r="J31" s="71"/>
    </row>
    <row r="32" spans="1:10" s="8" customFormat="1" x14ac:dyDescent="0.2">
      <c r="A32" s="18">
        <f t="shared" si="3"/>
        <v>2</v>
      </c>
      <c r="B32" s="42"/>
      <c r="C32" s="88" t="s">
        <v>108</v>
      </c>
      <c r="D32" s="43" t="s">
        <v>44</v>
      </c>
      <c r="E32" s="71">
        <v>0</v>
      </c>
      <c r="F32" s="71">
        <v>1751228</v>
      </c>
      <c r="G32" s="71">
        <v>227051</v>
      </c>
      <c r="H32" s="71">
        <v>230572</v>
      </c>
      <c r="I32" s="71">
        <v>1482040</v>
      </c>
      <c r="J32" s="71">
        <v>1751228</v>
      </c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>
        <v>0</v>
      </c>
      <c r="F33" s="71">
        <v>112000</v>
      </c>
      <c r="G33" s="71">
        <v>0</v>
      </c>
      <c r="H33" s="71"/>
      <c r="I33" s="71"/>
      <c r="J33" s="71">
        <v>112000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218</v>
      </c>
      <c r="F70" s="73">
        <f t="shared" si="16"/>
        <v>147</v>
      </c>
      <c r="G70" s="73">
        <f t="shared" si="16"/>
        <v>210</v>
      </c>
      <c r="H70" s="73">
        <f t="shared" si="16"/>
        <v>134</v>
      </c>
      <c r="I70" s="73">
        <f t="shared" si="16"/>
        <v>133</v>
      </c>
      <c r="J70" s="73">
        <f t="shared" si="16"/>
        <v>144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218</v>
      </c>
      <c r="F71" s="73">
        <f t="shared" si="17"/>
        <v>147</v>
      </c>
      <c r="G71" s="73">
        <f t="shared" si="17"/>
        <v>210</v>
      </c>
      <c r="H71" s="73">
        <f t="shared" si="17"/>
        <v>134</v>
      </c>
      <c r="I71" s="73">
        <f t="shared" si="17"/>
        <v>133</v>
      </c>
      <c r="J71" s="73">
        <f t="shared" si="17"/>
        <v>144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218</v>
      </c>
      <c r="F72" s="73">
        <f t="shared" si="18"/>
        <v>147</v>
      </c>
      <c r="G72" s="73">
        <f t="shared" si="18"/>
        <v>210</v>
      </c>
      <c r="H72" s="73">
        <f t="shared" si="18"/>
        <v>134</v>
      </c>
      <c r="I72" s="73">
        <f t="shared" si="18"/>
        <v>133</v>
      </c>
      <c r="J72" s="73">
        <f t="shared" si="18"/>
        <v>144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49</v>
      </c>
      <c r="F73" s="71">
        <v>1</v>
      </c>
      <c r="G73" s="71">
        <v>49</v>
      </c>
      <c r="H73" s="71">
        <v>1</v>
      </c>
      <c r="I73" s="71">
        <v>1</v>
      </c>
      <c r="J73" s="71">
        <v>1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169</v>
      </c>
      <c r="F74" s="71">
        <v>146</v>
      </c>
      <c r="G74" s="71">
        <v>161</v>
      </c>
      <c r="H74" s="71">
        <v>133</v>
      </c>
      <c r="I74" s="71">
        <v>132</v>
      </c>
      <c r="J74" s="71">
        <v>143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218</v>
      </c>
      <c r="F75" s="73">
        <f t="shared" si="19"/>
        <v>147</v>
      </c>
      <c r="G75" s="73">
        <f t="shared" si="19"/>
        <v>210</v>
      </c>
      <c r="H75" s="73">
        <f t="shared" si="19"/>
        <v>134</v>
      </c>
      <c r="I75" s="73">
        <f t="shared" si="19"/>
        <v>133</v>
      </c>
      <c r="J75" s="73">
        <f t="shared" si="19"/>
        <v>144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49</v>
      </c>
      <c r="F76" s="71">
        <v>1</v>
      </c>
      <c r="G76" s="71">
        <v>49</v>
      </c>
      <c r="H76" s="71">
        <v>1</v>
      </c>
      <c r="I76" s="71">
        <v>1</v>
      </c>
      <c r="J76" s="71">
        <v>1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169</v>
      </c>
      <c r="F77" s="71">
        <v>146</v>
      </c>
      <c r="G77" s="71">
        <v>161</v>
      </c>
      <c r="H77" s="71">
        <v>133</v>
      </c>
      <c r="I77" s="71">
        <v>132</v>
      </c>
      <c r="J77" s="71">
        <v>143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74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2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F30" sqref="F30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165</v>
      </c>
    </row>
    <row r="5" spans="1:10" ht="25.5" x14ac:dyDescent="0.2">
      <c r="A5" s="1">
        <v>1</v>
      </c>
      <c r="C5" s="94" t="s">
        <v>166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1293500</v>
      </c>
      <c r="F14" s="69">
        <f t="shared" si="0"/>
        <v>1206961</v>
      </c>
      <c r="G14" s="69">
        <f t="shared" si="0"/>
        <v>277367</v>
      </c>
      <c r="H14" s="69">
        <f t="shared" si="0"/>
        <v>683495</v>
      </c>
      <c r="I14" s="69">
        <f t="shared" si="0"/>
        <v>927571</v>
      </c>
      <c r="J14" s="69">
        <f t="shared" si="0"/>
        <v>1176033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1293500</v>
      </c>
      <c r="F16" s="70">
        <f t="shared" si="1"/>
        <v>1206961</v>
      </c>
      <c r="G16" s="70">
        <f t="shared" si="1"/>
        <v>277367</v>
      </c>
      <c r="H16" s="70">
        <f t="shared" si="1"/>
        <v>683495</v>
      </c>
      <c r="I16" s="70">
        <f t="shared" si="1"/>
        <v>927571</v>
      </c>
      <c r="J16" s="70">
        <f t="shared" si="1"/>
        <v>1176033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1293500</v>
      </c>
      <c r="F17" s="70">
        <f t="shared" si="2"/>
        <v>1206961</v>
      </c>
      <c r="G17" s="70">
        <f t="shared" si="2"/>
        <v>277367</v>
      </c>
      <c r="H17" s="70">
        <f t="shared" si="2"/>
        <v>683495</v>
      </c>
      <c r="I17" s="70">
        <f t="shared" si="2"/>
        <v>927571</v>
      </c>
      <c r="J17" s="70">
        <f t="shared" si="2"/>
        <v>1176033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1032400</v>
      </c>
      <c r="F18" s="70">
        <f t="shared" si="4"/>
        <v>943282</v>
      </c>
      <c r="G18" s="70">
        <f t="shared" si="4"/>
        <v>244710</v>
      </c>
      <c r="H18" s="70">
        <f t="shared" si="4"/>
        <v>474925</v>
      </c>
      <c r="I18" s="70">
        <f t="shared" si="4"/>
        <v>685876</v>
      </c>
      <c r="J18" s="70">
        <f t="shared" si="4"/>
        <v>924289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772700</v>
      </c>
      <c r="F19" s="71">
        <v>674006</v>
      </c>
      <c r="G19" s="71">
        <v>173462</v>
      </c>
      <c r="H19" s="71">
        <v>337929</v>
      </c>
      <c r="I19" s="71">
        <v>491517</v>
      </c>
      <c r="J19" s="71">
        <v>659734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19100</v>
      </c>
      <c r="F20" s="71">
        <v>53208</v>
      </c>
      <c r="G20" s="71">
        <v>16289</v>
      </c>
      <c r="H20" s="71">
        <v>29257</v>
      </c>
      <c r="I20" s="71">
        <v>37992</v>
      </c>
      <c r="J20" s="71">
        <v>52177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240600</v>
      </c>
      <c r="F21" s="71">
        <v>216068</v>
      </c>
      <c r="G21" s="71">
        <v>54959</v>
      </c>
      <c r="H21" s="71">
        <v>107739</v>
      </c>
      <c r="I21" s="71">
        <v>156367</v>
      </c>
      <c r="J21" s="71">
        <v>212378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261100</v>
      </c>
      <c r="F23" s="70">
        <f t="shared" si="5"/>
        <v>263559</v>
      </c>
      <c r="G23" s="70">
        <f t="shared" si="5"/>
        <v>32657</v>
      </c>
      <c r="H23" s="70">
        <f t="shared" si="5"/>
        <v>208570</v>
      </c>
      <c r="I23" s="70">
        <f t="shared" si="5"/>
        <v>241695</v>
      </c>
      <c r="J23" s="70">
        <f t="shared" si="5"/>
        <v>251624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160600</v>
      </c>
      <c r="F24" s="71">
        <v>161453</v>
      </c>
      <c r="G24" s="71">
        <v>31502</v>
      </c>
      <c r="H24" s="71">
        <v>106711</v>
      </c>
      <c r="I24" s="71">
        <v>139610</v>
      </c>
      <c r="J24" s="71">
        <v>149555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1352</v>
      </c>
      <c r="G25" s="71">
        <v>410</v>
      </c>
      <c r="H25" s="71">
        <v>1139</v>
      </c>
      <c r="I25" s="71">
        <v>1365</v>
      </c>
      <c r="J25" s="71">
        <v>1349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100500</v>
      </c>
      <c r="F29" s="71">
        <v>100754</v>
      </c>
      <c r="G29" s="71">
        <v>745</v>
      </c>
      <c r="H29" s="71">
        <v>100720</v>
      </c>
      <c r="I29" s="71">
        <v>100720</v>
      </c>
      <c r="J29" s="71">
        <v>100720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120</v>
      </c>
      <c r="G30" s="70">
        <f t="shared" si="7"/>
        <v>0</v>
      </c>
      <c r="H30" s="70">
        <f t="shared" si="7"/>
        <v>0</v>
      </c>
      <c r="I30" s="70">
        <f t="shared" si="7"/>
        <v>0</v>
      </c>
      <c r="J30" s="70">
        <f t="shared" si="7"/>
        <v>120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hidden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/>
      <c r="F33" s="71">
        <v>120</v>
      </c>
      <c r="G33" s="71"/>
      <c r="H33" s="71"/>
      <c r="I33" s="71"/>
      <c r="J33" s="71">
        <v>120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70</v>
      </c>
      <c r="F70" s="73">
        <f t="shared" si="16"/>
        <v>66</v>
      </c>
      <c r="G70" s="73">
        <f t="shared" si="16"/>
        <v>64</v>
      </c>
      <c r="H70" s="73">
        <f t="shared" si="16"/>
        <v>65</v>
      </c>
      <c r="I70" s="73">
        <f t="shared" si="16"/>
        <v>62</v>
      </c>
      <c r="J70" s="73">
        <f t="shared" si="16"/>
        <v>61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70</v>
      </c>
      <c r="F71" s="73">
        <f t="shared" si="17"/>
        <v>66</v>
      </c>
      <c r="G71" s="73">
        <f t="shared" si="17"/>
        <v>64</v>
      </c>
      <c r="H71" s="73">
        <f t="shared" si="17"/>
        <v>65</v>
      </c>
      <c r="I71" s="73">
        <f t="shared" si="17"/>
        <v>62</v>
      </c>
      <c r="J71" s="73">
        <f t="shared" si="17"/>
        <v>61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70</v>
      </c>
      <c r="F72" s="73">
        <f t="shared" si="18"/>
        <v>66</v>
      </c>
      <c r="G72" s="73">
        <f t="shared" si="18"/>
        <v>64</v>
      </c>
      <c r="H72" s="73">
        <f t="shared" si="18"/>
        <v>65</v>
      </c>
      <c r="I72" s="73">
        <f t="shared" si="18"/>
        <v>62</v>
      </c>
      <c r="J72" s="73">
        <f t="shared" si="18"/>
        <v>61</v>
      </c>
    </row>
    <row r="73" spans="1:10" hidden="1" x14ac:dyDescent="0.2">
      <c r="A73" s="18">
        <f t="shared" si="15"/>
        <v>3</v>
      </c>
      <c r="B73" s="28"/>
      <c r="C73" s="59" t="s">
        <v>51</v>
      </c>
      <c r="D73" s="43"/>
      <c r="E73" s="71">
        <v>0</v>
      </c>
      <c r="F73" s="71">
        <v>0</v>
      </c>
      <c r="G73" s="71">
        <v>0</v>
      </c>
      <c r="H73" s="71">
        <v>0</v>
      </c>
      <c r="I73" s="71">
        <v>0</v>
      </c>
      <c r="J73" s="71"/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70</v>
      </c>
      <c r="F74" s="71">
        <v>66</v>
      </c>
      <c r="G74" s="71">
        <v>64</v>
      </c>
      <c r="H74" s="71">
        <v>65</v>
      </c>
      <c r="I74" s="71">
        <v>62</v>
      </c>
      <c r="J74" s="71">
        <v>61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70</v>
      </c>
      <c r="F75" s="73">
        <f t="shared" si="19"/>
        <v>66</v>
      </c>
      <c r="G75" s="73">
        <f t="shared" si="19"/>
        <v>64</v>
      </c>
      <c r="H75" s="73">
        <f t="shared" si="19"/>
        <v>65</v>
      </c>
      <c r="I75" s="73">
        <f t="shared" si="19"/>
        <v>62</v>
      </c>
      <c r="J75" s="73">
        <f t="shared" si="19"/>
        <v>61</v>
      </c>
    </row>
    <row r="76" spans="1:10" hidden="1" x14ac:dyDescent="0.2">
      <c r="A76" s="18">
        <f t="shared" si="15"/>
        <v>3</v>
      </c>
      <c r="B76" s="28"/>
      <c r="C76" s="31" t="s">
        <v>55</v>
      </c>
      <c r="D76" s="43"/>
      <c r="E76" s="71">
        <v>0</v>
      </c>
      <c r="F76" s="71">
        <v>0</v>
      </c>
      <c r="G76" s="71">
        <v>0</v>
      </c>
      <c r="H76" s="71">
        <v>0</v>
      </c>
      <c r="I76" s="71">
        <v>0</v>
      </c>
      <c r="J76" s="71"/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70</v>
      </c>
      <c r="F77" s="71">
        <v>66</v>
      </c>
      <c r="G77" s="71">
        <v>64</v>
      </c>
      <c r="H77" s="71">
        <v>65</v>
      </c>
      <c r="I77" s="71">
        <v>62</v>
      </c>
      <c r="J77" s="71">
        <v>61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2769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3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F30" sqref="F30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167</v>
      </c>
    </row>
    <row r="5" spans="1:10" ht="25.5" x14ac:dyDescent="0.2">
      <c r="A5" s="1">
        <v>1</v>
      </c>
      <c r="C5" s="94" t="s">
        <v>168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6153700</v>
      </c>
      <c r="F14" s="69">
        <f t="shared" si="0"/>
        <v>6028122</v>
      </c>
      <c r="G14" s="69">
        <f t="shared" si="0"/>
        <v>1397554</v>
      </c>
      <c r="H14" s="69">
        <f t="shared" si="0"/>
        <v>2769673</v>
      </c>
      <c r="I14" s="69">
        <f t="shared" si="0"/>
        <v>4114328</v>
      </c>
      <c r="J14" s="69">
        <f t="shared" si="0"/>
        <v>5915421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6153700</v>
      </c>
      <c r="F16" s="70">
        <f t="shared" si="1"/>
        <v>6028122</v>
      </c>
      <c r="G16" s="70">
        <f t="shared" si="1"/>
        <v>1397554</v>
      </c>
      <c r="H16" s="70">
        <f t="shared" si="1"/>
        <v>2769673</v>
      </c>
      <c r="I16" s="70">
        <f t="shared" si="1"/>
        <v>4114328</v>
      </c>
      <c r="J16" s="70">
        <f t="shared" si="1"/>
        <v>5915421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6153700</v>
      </c>
      <c r="F17" s="70">
        <f t="shared" si="2"/>
        <v>6028122</v>
      </c>
      <c r="G17" s="70">
        <f t="shared" si="2"/>
        <v>1397554</v>
      </c>
      <c r="H17" s="70">
        <f t="shared" si="2"/>
        <v>2769673</v>
      </c>
      <c r="I17" s="70">
        <f t="shared" si="2"/>
        <v>4114328</v>
      </c>
      <c r="J17" s="70">
        <f t="shared" si="2"/>
        <v>5915421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4188800</v>
      </c>
      <c r="F18" s="70">
        <f t="shared" si="4"/>
        <v>4410773</v>
      </c>
      <c r="G18" s="70">
        <f t="shared" si="4"/>
        <v>1095428</v>
      </c>
      <c r="H18" s="70">
        <f t="shared" si="4"/>
        <v>2161725</v>
      </c>
      <c r="I18" s="70">
        <f t="shared" si="4"/>
        <v>3178655</v>
      </c>
      <c r="J18" s="70">
        <f t="shared" si="4"/>
        <v>4345145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3121300</v>
      </c>
      <c r="F19" s="71">
        <v>3224850</v>
      </c>
      <c r="G19" s="71">
        <v>794416</v>
      </c>
      <c r="H19" s="71">
        <v>1583767</v>
      </c>
      <c r="I19" s="71">
        <v>2335329</v>
      </c>
      <c r="J19" s="71">
        <v>3193188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220200</v>
      </c>
      <c r="F20" s="71">
        <v>287022</v>
      </c>
      <c r="G20" s="71">
        <v>82113</v>
      </c>
      <c r="H20" s="71">
        <v>143326</v>
      </c>
      <c r="I20" s="71">
        <v>201430</v>
      </c>
      <c r="J20" s="71">
        <v>273639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847300</v>
      </c>
      <c r="F21" s="71">
        <v>898901</v>
      </c>
      <c r="G21" s="71">
        <v>218899</v>
      </c>
      <c r="H21" s="71">
        <v>434632</v>
      </c>
      <c r="I21" s="71">
        <v>641896</v>
      </c>
      <c r="J21" s="71">
        <v>878318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1964900</v>
      </c>
      <c r="F23" s="70">
        <f t="shared" si="5"/>
        <v>1587914</v>
      </c>
      <c r="G23" s="70">
        <f t="shared" si="5"/>
        <v>302126</v>
      </c>
      <c r="H23" s="70">
        <f t="shared" si="5"/>
        <v>607948</v>
      </c>
      <c r="I23" s="70">
        <f t="shared" si="5"/>
        <v>930273</v>
      </c>
      <c r="J23" s="70">
        <f t="shared" si="5"/>
        <v>1541041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1869600</v>
      </c>
      <c r="F24" s="71">
        <v>1458872</v>
      </c>
      <c r="G24" s="71">
        <v>280112</v>
      </c>
      <c r="H24" s="71">
        <v>544159</v>
      </c>
      <c r="I24" s="71">
        <v>863769</v>
      </c>
      <c r="J24" s="71">
        <v>1418238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57286</v>
      </c>
      <c r="G25" s="71">
        <v>14201</v>
      </c>
      <c r="H25" s="71">
        <v>33494</v>
      </c>
      <c r="I25" s="71">
        <v>35319</v>
      </c>
      <c r="J25" s="71">
        <v>55066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95300</v>
      </c>
      <c r="F29" s="71">
        <v>71756</v>
      </c>
      <c r="G29" s="71">
        <v>7813</v>
      </c>
      <c r="H29" s="71">
        <v>30295</v>
      </c>
      <c r="I29" s="71">
        <v>31185</v>
      </c>
      <c r="J29" s="71">
        <v>67737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29435</v>
      </c>
      <c r="G30" s="70">
        <f t="shared" si="7"/>
        <v>0</v>
      </c>
      <c r="H30" s="70">
        <f t="shared" si="7"/>
        <v>0</v>
      </c>
      <c r="I30" s="70">
        <f t="shared" si="7"/>
        <v>5400</v>
      </c>
      <c r="J30" s="70">
        <f t="shared" si="7"/>
        <v>29235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hidden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/>
      <c r="F33" s="71">
        <v>29435</v>
      </c>
      <c r="G33" s="71"/>
      <c r="H33" s="71"/>
      <c r="I33" s="71">
        <v>5400</v>
      </c>
      <c r="J33" s="71">
        <v>29235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233</v>
      </c>
      <c r="F70" s="73">
        <f t="shared" si="16"/>
        <v>310</v>
      </c>
      <c r="G70" s="73">
        <f t="shared" si="16"/>
        <v>229</v>
      </c>
      <c r="H70" s="73">
        <f t="shared" si="16"/>
        <v>303</v>
      </c>
      <c r="I70" s="73">
        <f t="shared" si="16"/>
        <v>306</v>
      </c>
      <c r="J70" s="73">
        <f t="shared" si="16"/>
        <v>300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233</v>
      </c>
      <c r="F71" s="73">
        <f t="shared" si="17"/>
        <v>310</v>
      </c>
      <c r="G71" s="73">
        <f t="shared" si="17"/>
        <v>229</v>
      </c>
      <c r="H71" s="73">
        <f t="shared" si="17"/>
        <v>303</v>
      </c>
      <c r="I71" s="73">
        <f t="shared" si="17"/>
        <v>306</v>
      </c>
      <c r="J71" s="73">
        <f t="shared" si="17"/>
        <v>300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233</v>
      </c>
      <c r="F72" s="73">
        <f t="shared" si="18"/>
        <v>310</v>
      </c>
      <c r="G72" s="73">
        <f t="shared" si="18"/>
        <v>229</v>
      </c>
      <c r="H72" s="73">
        <f t="shared" si="18"/>
        <v>303</v>
      </c>
      <c r="I72" s="73">
        <f t="shared" si="18"/>
        <v>306</v>
      </c>
      <c r="J72" s="73">
        <f t="shared" si="18"/>
        <v>300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83</v>
      </c>
      <c r="F73" s="71">
        <v>133</v>
      </c>
      <c r="G73" s="71">
        <v>81</v>
      </c>
      <c r="H73" s="71">
        <v>130</v>
      </c>
      <c r="I73" s="71">
        <v>132</v>
      </c>
      <c r="J73" s="71">
        <v>133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150</v>
      </c>
      <c r="F74" s="71">
        <v>177</v>
      </c>
      <c r="G74" s="71">
        <v>148</v>
      </c>
      <c r="H74" s="71">
        <v>173</v>
      </c>
      <c r="I74" s="71">
        <v>174</v>
      </c>
      <c r="J74" s="71">
        <v>167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233</v>
      </c>
      <c r="F75" s="73">
        <f t="shared" si="19"/>
        <v>310</v>
      </c>
      <c r="G75" s="73">
        <f t="shared" si="19"/>
        <v>229</v>
      </c>
      <c r="H75" s="73">
        <f t="shared" si="19"/>
        <v>303</v>
      </c>
      <c r="I75" s="73">
        <f t="shared" si="19"/>
        <v>306</v>
      </c>
      <c r="J75" s="73">
        <f t="shared" si="19"/>
        <v>300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83</v>
      </c>
      <c r="F76" s="71">
        <v>133</v>
      </c>
      <c r="G76" s="71">
        <v>81</v>
      </c>
      <c r="H76" s="71">
        <v>130</v>
      </c>
      <c r="I76" s="71">
        <v>132</v>
      </c>
      <c r="J76" s="71">
        <v>133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150</v>
      </c>
      <c r="F77" s="71">
        <v>177</v>
      </c>
      <c r="G77" s="71">
        <v>148</v>
      </c>
      <c r="H77" s="71">
        <v>173</v>
      </c>
      <c r="I77" s="71">
        <v>174</v>
      </c>
      <c r="J77" s="71">
        <v>167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3793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4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J18" sqref="J18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169</v>
      </c>
    </row>
    <row r="5" spans="1:10" ht="25.5" x14ac:dyDescent="0.2">
      <c r="A5" s="1">
        <v>1</v>
      </c>
      <c r="C5" s="94" t="s">
        <v>170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8970200</v>
      </c>
      <c r="F14" s="69">
        <f t="shared" si="0"/>
        <v>8638756</v>
      </c>
      <c r="G14" s="69">
        <f t="shared" si="0"/>
        <v>1735856</v>
      </c>
      <c r="H14" s="69">
        <f t="shared" si="0"/>
        <v>3526768</v>
      </c>
      <c r="I14" s="69">
        <f t="shared" si="0"/>
        <v>5320619</v>
      </c>
      <c r="J14" s="69">
        <f t="shared" si="0"/>
        <v>8393198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8970200</v>
      </c>
      <c r="F16" s="70">
        <f t="shared" si="1"/>
        <v>8638756</v>
      </c>
      <c r="G16" s="70">
        <f t="shared" si="1"/>
        <v>1735856</v>
      </c>
      <c r="H16" s="70">
        <f t="shared" si="1"/>
        <v>3526768</v>
      </c>
      <c r="I16" s="70">
        <f t="shared" si="1"/>
        <v>5320619</v>
      </c>
      <c r="J16" s="70">
        <f t="shared" si="1"/>
        <v>8393198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8970200</v>
      </c>
      <c r="F17" s="70">
        <f t="shared" si="2"/>
        <v>8638756</v>
      </c>
      <c r="G17" s="70">
        <f t="shared" si="2"/>
        <v>1735856</v>
      </c>
      <c r="H17" s="70">
        <f t="shared" si="2"/>
        <v>3526768</v>
      </c>
      <c r="I17" s="70">
        <f t="shared" si="2"/>
        <v>5320619</v>
      </c>
      <c r="J17" s="70">
        <f t="shared" si="2"/>
        <v>8393198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4491300</v>
      </c>
      <c r="F18" s="70">
        <f t="shared" si="4"/>
        <v>4688868</v>
      </c>
      <c r="G18" s="70">
        <f t="shared" si="4"/>
        <v>1128358</v>
      </c>
      <c r="H18" s="70">
        <f t="shared" si="4"/>
        <v>2312614</v>
      </c>
      <c r="I18" s="70">
        <f t="shared" si="4"/>
        <v>3418946</v>
      </c>
      <c r="J18" s="70">
        <f t="shared" si="4"/>
        <v>4674270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3262500</v>
      </c>
      <c r="F19" s="71">
        <v>3373815</v>
      </c>
      <c r="G19" s="71">
        <v>834822</v>
      </c>
      <c r="H19" s="71">
        <v>1653446</v>
      </c>
      <c r="I19" s="71">
        <v>2470461</v>
      </c>
      <c r="J19" s="71">
        <v>3370153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280400</v>
      </c>
      <c r="F20" s="71">
        <v>308399</v>
      </c>
      <c r="G20" s="71">
        <v>46056</v>
      </c>
      <c r="H20" s="71">
        <v>171070</v>
      </c>
      <c r="I20" s="71">
        <v>220822</v>
      </c>
      <c r="J20" s="71">
        <v>306960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948400</v>
      </c>
      <c r="F21" s="71">
        <v>1006654</v>
      </c>
      <c r="G21" s="71">
        <v>247480</v>
      </c>
      <c r="H21" s="71">
        <v>488098</v>
      </c>
      <c r="I21" s="71">
        <v>727663</v>
      </c>
      <c r="J21" s="71">
        <v>997157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4478900</v>
      </c>
      <c r="F23" s="70">
        <f t="shared" si="5"/>
        <v>3831852</v>
      </c>
      <c r="G23" s="70">
        <f t="shared" si="5"/>
        <v>607498</v>
      </c>
      <c r="H23" s="70">
        <f t="shared" si="5"/>
        <v>1186446</v>
      </c>
      <c r="I23" s="70">
        <f t="shared" si="5"/>
        <v>1868967</v>
      </c>
      <c r="J23" s="70">
        <f t="shared" si="5"/>
        <v>3600894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4477500</v>
      </c>
      <c r="F24" s="71">
        <v>3771354</v>
      </c>
      <c r="G24" s="71">
        <v>606469</v>
      </c>
      <c r="H24" s="71">
        <v>1172897</v>
      </c>
      <c r="I24" s="71">
        <v>1857314</v>
      </c>
      <c r="J24" s="71">
        <v>3565998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59067</v>
      </c>
      <c r="G25" s="71">
        <v>1029</v>
      </c>
      <c r="H25" s="71">
        <v>12804</v>
      </c>
      <c r="I25" s="71">
        <v>10908</v>
      </c>
      <c r="J25" s="71">
        <v>34151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1400</v>
      </c>
      <c r="F29" s="71">
        <v>1431</v>
      </c>
      <c r="G29" s="71">
        <v>0</v>
      </c>
      <c r="H29" s="71">
        <v>745</v>
      </c>
      <c r="I29" s="71">
        <v>745</v>
      </c>
      <c r="J29" s="71">
        <v>745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118036</v>
      </c>
      <c r="G30" s="70">
        <f t="shared" si="7"/>
        <v>0</v>
      </c>
      <c r="H30" s="70">
        <f t="shared" si="7"/>
        <v>27708</v>
      </c>
      <c r="I30" s="70">
        <f t="shared" si="7"/>
        <v>32706</v>
      </c>
      <c r="J30" s="70">
        <f t="shared" si="7"/>
        <v>118034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x14ac:dyDescent="0.2">
      <c r="A32" s="18">
        <f t="shared" si="3"/>
        <v>2</v>
      </c>
      <c r="B32" s="42"/>
      <c r="C32" s="88" t="s">
        <v>108</v>
      </c>
      <c r="D32" s="43" t="s">
        <v>44</v>
      </c>
      <c r="E32" s="71"/>
      <c r="F32" s="71">
        <v>31883</v>
      </c>
      <c r="G32" s="71"/>
      <c r="H32" s="71"/>
      <c r="I32" s="71">
        <v>4998</v>
      </c>
      <c r="J32" s="71">
        <v>31883</v>
      </c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/>
      <c r="F33" s="71">
        <v>86153</v>
      </c>
      <c r="G33" s="71"/>
      <c r="H33" s="71">
        <v>27708</v>
      </c>
      <c r="I33" s="71">
        <v>27708</v>
      </c>
      <c r="J33" s="71">
        <v>86151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349</v>
      </c>
      <c r="F70" s="73">
        <f t="shared" si="16"/>
        <v>348</v>
      </c>
      <c r="G70" s="73">
        <f t="shared" si="16"/>
        <v>345</v>
      </c>
      <c r="H70" s="73">
        <f t="shared" si="16"/>
        <v>342</v>
      </c>
      <c r="I70" s="73">
        <f t="shared" si="16"/>
        <v>344</v>
      </c>
      <c r="J70" s="73">
        <f t="shared" si="16"/>
        <v>346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349</v>
      </c>
      <c r="F71" s="73">
        <f t="shared" si="17"/>
        <v>348</v>
      </c>
      <c r="G71" s="73">
        <f t="shared" si="17"/>
        <v>345</v>
      </c>
      <c r="H71" s="73">
        <f t="shared" si="17"/>
        <v>342</v>
      </c>
      <c r="I71" s="73">
        <f t="shared" si="17"/>
        <v>344</v>
      </c>
      <c r="J71" s="73">
        <f t="shared" si="17"/>
        <v>346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349</v>
      </c>
      <c r="F72" s="73">
        <f t="shared" si="18"/>
        <v>348</v>
      </c>
      <c r="G72" s="73">
        <f t="shared" si="18"/>
        <v>345</v>
      </c>
      <c r="H72" s="73">
        <f t="shared" si="18"/>
        <v>342</v>
      </c>
      <c r="I72" s="73">
        <f t="shared" si="18"/>
        <v>344</v>
      </c>
      <c r="J72" s="73">
        <f t="shared" si="18"/>
        <v>346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81</v>
      </c>
      <c r="F73" s="71">
        <v>81</v>
      </c>
      <c r="G73" s="71">
        <v>78</v>
      </c>
      <c r="H73" s="71">
        <v>76</v>
      </c>
      <c r="I73" s="71">
        <v>80</v>
      </c>
      <c r="J73" s="71">
        <v>80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268</v>
      </c>
      <c r="F74" s="71">
        <v>267</v>
      </c>
      <c r="G74" s="71">
        <v>267</v>
      </c>
      <c r="H74" s="71">
        <v>266</v>
      </c>
      <c r="I74" s="71">
        <v>264</v>
      </c>
      <c r="J74" s="71">
        <v>266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349</v>
      </c>
      <c r="F75" s="73">
        <f t="shared" si="19"/>
        <v>348</v>
      </c>
      <c r="G75" s="73">
        <f t="shared" si="19"/>
        <v>345</v>
      </c>
      <c r="H75" s="73">
        <f t="shared" si="19"/>
        <v>342</v>
      </c>
      <c r="I75" s="73">
        <f t="shared" si="19"/>
        <v>344</v>
      </c>
      <c r="J75" s="73">
        <f t="shared" si="19"/>
        <v>346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81</v>
      </c>
      <c r="F76" s="71">
        <v>81</v>
      </c>
      <c r="G76" s="71">
        <v>78</v>
      </c>
      <c r="H76" s="71">
        <v>76</v>
      </c>
      <c r="I76" s="71">
        <v>80</v>
      </c>
      <c r="J76" s="71">
        <v>80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268</v>
      </c>
      <c r="F77" s="71">
        <v>267</v>
      </c>
      <c r="G77" s="71">
        <v>267</v>
      </c>
      <c r="H77" s="71">
        <v>266</v>
      </c>
      <c r="I77" s="71">
        <v>264</v>
      </c>
      <c r="J77" s="71">
        <v>266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5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J14" sqref="J14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171</v>
      </c>
    </row>
    <row r="5" spans="1:10" x14ac:dyDescent="0.2">
      <c r="A5" s="1">
        <v>1</v>
      </c>
      <c r="C5" s="94" t="s">
        <v>172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1099500</v>
      </c>
      <c r="F14" s="69">
        <f t="shared" si="0"/>
        <v>1161171</v>
      </c>
      <c r="G14" s="69">
        <f t="shared" si="0"/>
        <v>282711</v>
      </c>
      <c r="H14" s="69">
        <f t="shared" si="0"/>
        <v>578916</v>
      </c>
      <c r="I14" s="69">
        <f t="shared" si="0"/>
        <v>831467</v>
      </c>
      <c r="J14" s="69">
        <f t="shared" si="0"/>
        <v>1118347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1099500</v>
      </c>
      <c r="F16" s="70">
        <f t="shared" si="1"/>
        <v>1161171</v>
      </c>
      <c r="G16" s="70">
        <f t="shared" si="1"/>
        <v>282711</v>
      </c>
      <c r="H16" s="70">
        <f t="shared" si="1"/>
        <v>578916</v>
      </c>
      <c r="I16" s="70">
        <f t="shared" si="1"/>
        <v>831467</v>
      </c>
      <c r="J16" s="70">
        <f t="shared" si="1"/>
        <v>1118347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1099500</v>
      </c>
      <c r="F17" s="70">
        <f t="shared" si="2"/>
        <v>1161171</v>
      </c>
      <c r="G17" s="70">
        <f t="shared" si="2"/>
        <v>282711</v>
      </c>
      <c r="H17" s="70">
        <f t="shared" si="2"/>
        <v>578916</v>
      </c>
      <c r="I17" s="70">
        <f t="shared" si="2"/>
        <v>831467</v>
      </c>
      <c r="J17" s="70">
        <f t="shared" si="2"/>
        <v>1118347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922500</v>
      </c>
      <c r="F18" s="70">
        <f t="shared" si="4"/>
        <v>981068</v>
      </c>
      <c r="G18" s="70">
        <f t="shared" si="4"/>
        <v>249814</v>
      </c>
      <c r="H18" s="70">
        <f t="shared" si="4"/>
        <v>489592</v>
      </c>
      <c r="I18" s="70">
        <f t="shared" si="4"/>
        <v>717963</v>
      </c>
      <c r="J18" s="70">
        <f t="shared" si="4"/>
        <v>958878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683600</v>
      </c>
      <c r="F19" s="71">
        <v>714872</v>
      </c>
      <c r="G19" s="71">
        <v>177557</v>
      </c>
      <c r="H19" s="71">
        <v>355150</v>
      </c>
      <c r="I19" s="71">
        <v>518137</v>
      </c>
      <c r="J19" s="71">
        <v>700155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26700</v>
      </c>
      <c r="F20" s="71">
        <v>41303</v>
      </c>
      <c r="G20" s="71">
        <v>16837</v>
      </c>
      <c r="H20" s="71">
        <v>23502</v>
      </c>
      <c r="I20" s="71">
        <v>36838</v>
      </c>
      <c r="J20" s="71">
        <v>38627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212200</v>
      </c>
      <c r="F21" s="71">
        <v>224893</v>
      </c>
      <c r="G21" s="71">
        <v>55420</v>
      </c>
      <c r="H21" s="71">
        <v>110940</v>
      </c>
      <c r="I21" s="71">
        <v>162988</v>
      </c>
      <c r="J21" s="71">
        <v>220096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177000</v>
      </c>
      <c r="F23" s="70">
        <f t="shared" si="5"/>
        <v>179987</v>
      </c>
      <c r="G23" s="70">
        <f t="shared" si="5"/>
        <v>32897</v>
      </c>
      <c r="H23" s="70">
        <f t="shared" si="5"/>
        <v>89324</v>
      </c>
      <c r="I23" s="70">
        <f t="shared" si="5"/>
        <v>113504</v>
      </c>
      <c r="J23" s="70">
        <f t="shared" si="5"/>
        <v>159353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163200</v>
      </c>
      <c r="F24" s="71">
        <v>179039</v>
      </c>
      <c r="G24" s="71">
        <v>32768</v>
      </c>
      <c r="H24" s="71">
        <v>88570</v>
      </c>
      <c r="I24" s="71">
        <v>112644</v>
      </c>
      <c r="J24" s="71">
        <v>158494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861</v>
      </c>
      <c r="G25" s="71">
        <v>129</v>
      </c>
      <c r="H25" s="71">
        <v>754</v>
      </c>
      <c r="I25" s="71">
        <v>860</v>
      </c>
      <c r="J25" s="71">
        <v>859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13800</v>
      </c>
      <c r="F29" s="71">
        <v>87</v>
      </c>
      <c r="G29" s="71">
        <v>0</v>
      </c>
      <c r="H29" s="71">
        <v>0</v>
      </c>
      <c r="I29" s="71">
        <v>0</v>
      </c>
      <c r="J29" s="71"/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0</v>
      </c>
      <c r="F30" s="70">
        <f t="shared" si="7"/>
        <v>116</v>
      </c>
      <c r="G30" s="70">
        <f t="shared" si="7"/>
        <v>0</v>
      </c>
      <c r="H30" s="70">
        <f t="shared" si="7"/>
        <v>0</v>
      </c>
      <c r="I30" s="70">
        <f t="shared" si="7"/>
        <v>0</v>
      </c>
      <c r="J30" s="70">
        <f t="shared" si="7"/>
        <v>116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hidden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/>
      <c r="F33" s="71">
        <v>116</v>
      </c>
      <c r="G33" s="71"/>
      <c r="H33" s="71"/>
      <c r="I33" s="71"/>
      <c r="J33" s="71">
        <v>116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56</v>
      </c>
      <c r="F70" s="73">
        <f t="shared" si="16"/>
        <v>54</v>
      </c>
      <c r="G70" s="73">
        <f t="shared" si="16"/>
        <v>55</v>
      </c>
      <c r="H70" s="73">
        <f t="shared" si="16"/>
        <v>53</v>
      </c>
      <c r="I70" s="73">
        <f t="shared" si="16"/>
        <v>53</v>
      </c>
      <c r="J70" s="73">
        <f t="shared" si="16"/>
        <v>54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56</v>
      </c>
      <c r="F71" s="73">
        <f t="shared" si="17"/>
        <v>54</v>
      </c>
      <c r="G71" s="73">
        <f t="shared" si="17"/>
        <v>55</v>
      </c>
      <c r="H71" s="73">
        <f t="shared" si="17"/>
        <v>53</v>
      </c>
      <c r="I71" s="73">
        <f t="shared" si="17"/>
        <v>53</v>
      </c>
      <c r="J71" s="73">
        <f t="shared" si="17"/>
        <v>54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56</v>
      </c>
      <c r="F72" s="73">
        <f t="shared" si="18"/>
        <v>54</v>
      </c>
      <c r="G72" s="73">
        <f t="shared" si="18"/>
        <v>55</v>
      </c>
      <c r="H72" s="73">
        <f t="shared" si="18"/>
        <v>53</v>
      </c>
      <c r="I72" s="73">
        <f t="shared" si="18"/>
        <v>53</v>
      </c>
      <c r="J72" s="73">
        <f t="shared" si="18"/>
        <v>54</v>
      </c>
    </row>
    <row r="73" spans="1:10" x14ac:dyDescent="0.2">
      <c r="A73" s="18">
        <f t="shared" si="15"/>
        <v>2</v>
      </c>
      <c r="B73" s="28"/>
      <c r="C73" s="59" t="s">
        <v>51</v>
      </c>
      <c r="D73" s="43"/>
      <c r="E73" s="71">
        <v>1</v>
      </c>
      <c r="F73" s="71">
        <v>2</v>
      </c>
      <c r="G73" s="71">
        <v>1</v>
      </c>
      <c r="H73" s="71">
        <v>1</v>
      </c>
      <c r="I73" s="71">
        <v>1</v>
      </c>
      <c r="J73" s="71">
        <v>2</v>
      </c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55</v>
      </c>
      <c r="F74" s="71">
        <v>52</v>
      </c>
      <c r="G74" s="71">
        <v>54</v>
      </c>
      <c r="H74" s="71">
        <v>52</v>
      </c>
      <c r="I74" s="71">
        <v>52</v>
      </c>
      <c r="J74" s="71">
        <v>52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56</v>
      </c>
      <c r="F75" s="73">
        <f t="shared" si="19"/>
        <v>54</v>
      </c>
      <c r="G75" s="73">
        <f t="shared" si="19"/>
        <v>55</v>
      </c>
      <c r="H75" s="73">
        <f t="shared" si="19"/>
        <v>53</v>
      </c>
      <c r="I75" s="73">
        <f t="shared" si="19"/>
        <v>53</v>
      </c>
      <c r="J75" s="73">
        <f t="shared" si="19"/>
        <v>54</v>
      </c>
    </row>
    <row r="76" spans="1:10" x14ac:dyDescent="0.2">
      <c r="A76" s="18">
        <f t="shared" si="15"/>
        <v>2</v>
      </c>
      <c r="B76" s="28"/>
      <c r="C76" s="31" t="s">
        <v>55</v>
      </c>
      <c r="D76" s="43"/>
      <c r="E76" s="71">
        <v>1</v>
      </c>
      <c r="F76" s="71">
        <v>2</v>
      </c>
      <c r="G76" s="71">
        <v>1</v>
      </c>
      <c r="H76" s="71">
        <v>1</v>
      </c>
      <c r="I76" s="71">
        <v>1</v>
      </c>
      <c r="J76" s="71">
        <v>2</v>
      </c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55</v>
      </c>
      <c r="F77" s="71">
        <v>52</v>
      </c>
      <c r="G77" s="71">
        <v>54</v>
      </c>
      <c r="H77" s="71">
        <v>52</v>
      </c>
      <c r="I77" s="71">
        <v>52</v>
      </c>
      <c r="J77" s="71">
        <v>52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ntry="1" codeName="Sheet16" filterMode="1"/>
  <dimension ref="A1:J82"/>
  <sheetViews>
    <sheetView topLeftCell="B4" zoomScaleNormal="100" workbookViewId="0">
      <pane xSplit="3" ySplit="10" topLeftCell="E14" activePane="bottomRight" state="frozen"/>
      <selection activeCell="B54" sqref="B54"/>
      <selection pane="topRight" activeCell="B54" sqref="B54"/>
      <selection pane="bottomLeft" activeCell="B54" sqref="B54"/>
      <selection pane="bottomRight" activeCell="J14" sqref="J14"/>
    </sheetView>
  </sheetViews>
  <sheetFormatPr defaultColWidth="10.5703125" defaultRowHeight="12.75" x14ac:dyDescent="0.2"/>
  <cols>
    <col min="1" max="1" width="3.7109375" style="4" hidden="1" customWidth="1"/>
    <col min="2" max="2" width="4.28515625" style="2" customWidth="1"/>
    <col min="3" max="3" width="67.7109375" style="4" customWidth="1"/>
    <col min="4" max="4" width="5.7109375" style="6" customWidth="1"/>
    <col min="5" max="10" width="15.7109375" style="4" customWidth="1"/>
    <col min="11" max="16384" width="10.5703125" style="4"/>
  </cols>
  <sheetData>
    <row r="1" spans="1:10" x14ac:dyDescent="0.2">
      <c r="A1" s="1">
        <v>1</v>
      </c>
      <c r="B1" s="93"/>
      <c r="C1" s="49"/>
      <c r="D1" s="3"/>
    </row>
    <row r="2" spans="1:10" x14ac:dyDescent="0.2">
      <c r="A2" s="1">
        <v>1</v>
      </c>
      <c r="C2" s="75"/>
      <c r="D2" s="5"/>
    </row>
    <row r="3" spans="1:10" x14ac:dyDescent="0.2">
      <c r="A3" s="1">
        <v>1</v>
      </c>
      <c r="C3" s="49"/>
    </row>
    <row r="4" spans="1:10" ht="25.5" x14ac:dyDescent="0.2">
      <c r="A4" s="1">
        <v>1</v>
      </c>
      <c r="C4" s="94" t="s">
        <v>173</v>
      </c>
    </row>
    <row r="5" spans="1:10" ht="25.5" x14ac:dyDescent="0.2">
      <c r="A5" s="1">
        <v>1</v>
      </c>
      <c r="C5" s="94" t="s">
        <v>174</v>
      </c>
    </row>
    <row r="6" spans="1:10" ht="13.5" thickBot="1" x14ac:dyDescent="0.25">
      <c r="A6" s="1">
        <v>1</v>
      </c>
      <c r="C6" s="7"/>
      <c r="D6" s="7"/>
      <c r="E6" s="21"/>
      <c r="F6" s="21"/>
      <c r="G6" s="21"/>
      <c r="H6" s="21"/>
      <c r="I6" s="21"/>
      <c r="J6" s="21"/>
    </row>
    <row r="7" spans="1:10" x14ac:dyDescent="0.2">
      <c r="A7" s="1">
        <v>1</v>
      </c>
      <c r="B7" s="61"/>
      <c r="C7" s="9"/>
      <c r="D7" s="62"/>
      <c r="E7" s="66"/>
      <c r="F7" s="66"/>
      <c r="G7" s="66"/>
      <c r="H7" s="66"/>
      <c r="I7" s="66"/>
      <c r="J7" s="66"/>
    </row>
    <row r="8" spans="1:10" x14ac:dyDescent="0.2">
      <c r="A8" s="1">
        <v>1</v>
      </c>
      <c r="B8" s="63"/>
      <c r="C8" s="10" t="str">
        <f>IF(ISBLANK(P_Total!C8)," ",P_Total!C8)</f>
        <v>П О К А З А Т Е Л И</v>
      </c>
      <c r="D8" s="95" t="str">
        <f>IF(ISBLANK(P_Total!D8)," ",P_Total!D8)</f>
        <v xml:space="preserve"> </v>
      </c>
      <c r="E8" s="82" t="str">
        <f>IF(ISBLANK(P_Total!E8)," ",P_Total!E8)</f>
        <v>Закон</v>
      </c>
      <c r="F8" s="82" t="str">
        <f>IF(ISBLANK(P_Total!F8)," ",P_Total!F8)</f>
        <v>Уточнен</v>
      </c>
      <c r="G8" s="82" t="str">
        <f>IF(ISBLANK(P_Total!G8)," ",P_Total!G8)</f>
        <v>Отчет</v>
      </c>
      <c r="H8" s="82" t="str">
        <f>IF(ISBLANK(P_Total!H8)," ",P_Total!H8)</f>
        <v>Отчет</v>
      </c>
      <c r="I8" s="82" t="str">
        <f>IF(ISBLANK(P_Total!I8)," ",P_Total!I8)</f>
        <v>Отчет</v>
      </c>
      <c r="J8" s="82" t="str">
        <f>IF(ISBLANK(P_Total!J8)," ",P_Total!J8)</f>
        <v>Отчет</v>
      </c>
    </row>
    <row r="9" spans="1:10" x14ac:dyDescent="0.2">
      <c r="A9" s="1">
        <v>1</v>
      </c>
      <c r="B9" s="63"/>
      <c r="C9" s="11" t="str">
        <f>IF(ISBLANK(P_Total!C9)," ",P_Total!C9)</f>
        <v xml:space="preserve"> </v>
      </c>
      <c r="D9" s="10" t="str">
        <f>IF(ISBLANK(P_Total!D9)," ",P_Total!D9)</f>
        <v xml:space="preserve"> </v>
      </c>
      <c r="E9" s="83" t="str">
        <f>IF(ISBLANK(P_Total!E9)," ",P_Total!E9)</f>
        <v xml:space="preserve"> </v>
      </c>
      <c r="F9" s="83" t="str">
        <f>IF(ISBLANK(P_Total!F9)," ",P_Total!F9)</f>
        <v>план</v>
      </c>
      <c r="G9" s="83" t="str">
        <f>IF(ISBLANK(P_Total!G9)," ",P_Total!G9)</f>
        <v>към 31 март</v>
      </c>
      <c r="H9" s="83" t="str">
        <f>IF(ISBLANK(P_Total!H9)," ",P_Total!H9)</f>
        <v>към 30 юни</v>
      </c>
      <c r="I9" s="83" t="str">
        <f>IF(ISBLANK(P_Total!I9)," ",P_Total!I9)</f>
        <v>към 30 септември</v>
      </c>
      <c r="J9" s="83" t="str">
        <f>IF(ISBLANK(P_Total!J9)," ",P_Total!J9)</f>
        <v>към 31 декември</v>
      </c>
    </row>
    <row r="10" spans="1:10" x14ac:dyDescent="0.2">
      <c r="A10" s="1">
        <v>1</v>
      </c>
      <c r="B10" s="63"/>
      <c r="C10" s="50" t="str">
        <f>IF(ISBLANK(P_Total!C10)," ",P_Total!C10)</f>
        <v xml:space="preserve"> (в лева)</v>
      </c>
      <c r="D10" s="10" t="str">
        <f>IF(ISBLANK(P_Total!D10)," ",P_Total!D10)</f>
        <v xml:space="preserve"> </v>
      </c>
      <c r="E10" s="84" t="str">
        <f>IF(ISBLANK(P_Total!E10)," ",P_Total!E10)</f>
        <v>2014 г.</v>
      </c>
      <c r="F10" s="84" t="str">
        <f>IF(ISBLANK(P_Total!F10)," ",P_Total!F10)</f>
        <v>2014 г.</v>
      </c>
      <c r="G10" s="84" t="str">
        <f>IF(ISBLANK(P_Total!G10)," ",P_Total!G10)</f>
        <v>2014 г.</v>
      </c>
      <c r="H10" s="84" t="str">
        <f>IF(ISBLANK(P_Total!H10)," ",P_Total!H10)</f>
        <v>2014 г.</v>
      </c>
      <c r="I10" s="84" t="str">
        <f>IF(ISBLANK(P_Total!I10)," ",P_Total!I10)</f>
        <v>2014 г.</v>
      </c>
      <c r="J10" s="84" t="str">
        <f>IF(ISBLANK(P_Total!J10)," ",P_Total!J10)</f>
        <v>2014 г.</v>
      </c>
    </row>
    <row r="11" spans="1:10" s="7" customFormat="1" ht="13.5" thickBot="1" x14ac:dyDescent="0.25">
      <c r="A11" s="1">
        <v>1</v>
      </c>
      <c r="B11" s="64"/>
      <c r="C11" s="13" t="str">
        <f>IF(ISBLANK(P_Total!C11)," ",P_Total!C11)</f>
        <v xml:space="preserve"> </v>
      </c>
      <c r="D11" s="13" t="str">
        <f>IF(ISBLANK(P_Total!D11)," ",P_Total!D11)</f>
        <v xml:space="preserve"> </v>
      </c>
      <c r="E11" s="85" t="str">
        <f>IF(ISBLANK(P_Total!E11)," ",P_Total!E11)</f>
        <v xml:space="preserve"> </v>
      </c>
      <c r="F11" s="85" t="str">
        <f>IF(ISBLANK(P_Total!F11)," ",P_Total!F11)</f>
        <v xml:space="preserve"> </v>
      </c>
      <c r="G11" s="85" t="str">
        <f>IF(ISBLANK(P_Total!G11)," ",P_Total!G11)</f>
        <v xml:space="preserve"> </v>
      </c>
      <c r="H11" s="85" t="str">
        <f>IF(ISBLANK(P_Total!H11)," ",P_Total!H11)</f>
        <v xml:space="preserve"> </v>
      </c>
      <c r="I11" s="85" t="str">
        <f>IF(ISBLANK(P_Total!I11)," ",P_Total!I11)</f>
        <v xml:space="preserve"> </v>
      </c>
      <c r="J11" s="85" t="str">
        <f>IF(ISBLANK(P_Total!J11)," ",P_Total!J11)</f>
        <v xml:space="preserve"> </v>
      </c>
    </row>
    <row r="12" spans="1:10" ht="13.5" thickBot="1" x14ac:dyDescent="0.25">
      <c r="A12" s="1">
        <v>1</v>
      </c>
      <c r="B12" s="65"/>
      <c r="C12" s="13" t="str">
        <f>IF(ISBLANK(P_Total!C12)," ",P_Total!C12)</f>
        <v xml:space="preserve"> A</v>
      </c>
      <c r="D12" s="13" t="str">
        <f>IF(ISBLANK(P_Total!D12)," ",P_Total!D12)</f>
        <v xml:space="preserve"> </v>
      </c>
      <c r="E12" s="20">
        <f>IF(ISBLANK(P_Total!E12)," ",P_Total!E12)</f>
        <v>1</v>
      </c>
      <c r="F12" s="20">
        <f>IF(ISBLANK(P_Total!F12)," ",P_Total!F12)</f>
        <v>2</v>
      </c>
      <c r="G12" s="20">
        <f>IF(ISBLANK(P_Total!G12)," ",P_Total!G12)</f>
        <v>3</v>
      </c>
      <c r="H12" s="20">
        <f>IF(ISBLANK(P_Total!H12)," ",P_Total!H12)</f>
        <v>4</v>
      </c>
      <c r="I12" s="20">
        <f>IF(ISBLANK(P_Total!I12)," ",P_Total!I12)</f>
        <v>5</v>
      </c>
      <c r="J12" s="20">
        <f>IF(ISBLANK(P_Total!J12)," ",P_Total!J12)</f>
        <v>6</v>
      </c>
    </row>
    <row r="13" spans="1:10" x14ac:dyDescent="0.2">
      <c r="A13" s="1">
        <v>1</v>
      </c>
      <c r="B13" s="14"/>
      <c r="C13" s="15"/>
      <c r="D13" s="12"/>
      <c r="E13" s="22"/>
      <c r="F13" s="22"/>
      <c r="G13" s="22"/>
      <c r="H13" s="22"/>
      <c r="I13" s="22"/>
      <c r="J13" s="22"/>
    </row>
    <row r="14" spans="1:10" x14ac:dyDescent="0.2">
      <c r="A14" s="1">
        <v>1</v>
      </c>
      <c r="B14" s="35"/>
      <c r="C14" s="36" t="s">
        <v>116</v>
      </c>
      <c r="D14" s="37" t="s">
        <v>27</v>
      </c>
      <c r="E14" s="69">
        <f t="shared" ref="E14:J14" si="0">E16</f>
        <v>3037400</v>
      </c>
      <c r="F14" s="69">
        <f t="shared" si="0"/>
        <v>2650777</v>
      </c>
      <c r="G14" s="69">
        <f t="shared" si="0"/>
        <v>646210</v>
      </c>
      <c r="H14" s="69">
        <f t="shared" si="0"/>
        <v>1295402</v>
      </c>
      <c r="I14" s="69">
        <f t="shared" si="0"/>
        <v>1866282</v>
      </c>
      <c r="J14" s="69">
        <f t="shared" si="0"/>
        <v>2629538</v>
      </c>
    </row>
    <row r="15" spans="1:10" x14ac:dyDescent="0.2">
      <c r="A15" s="1">
        <v>1</v>
      </c>
      <c r="B15" s="11"/>
      <c r="C15" s="38"/>
      <c r="D15" s="39"/>
      <c r="E15" s="70"/>
      <c r="F15" s="70"/>
      <c r="G15" s="70"/>
      <c r="H15" s="70"/>
      <c r="I15" s="70"/>
      <c r="J15" s="70"/>
    </row>
    <row r="16" spans="1:10" s="8" customFormat="1" x14ac:dyDescent="0.2">
      <c r="A16" s="16">
        <v>1</v>
      </c>
      <c r="B16" s="25"/>
      <c r="C16" s="52" t="s">
        <v>25</v>
      </c>
      <c r="D16" s="53"/>
      <c r="E16" s="70">
        <f t="shared" ref="E16:J16" si="1">SUBTOTAL(9,E17:E67)</f>
        <v>3037400</v>
      </c>
      <c r="F16" s="70">
        <f t="shared" si="1"/>
        <v>2650777</v>
      </c>
      <c r="G16" s="70">
        <f t="shared" si="1"/>
        <v>646210</v>
      </c>
      <c r="H16" s="70">
        <f t="shared" si="1"/>
        <v>1295402</v>
      </c>
      <c r="I16" s="70">
        <f t="shared" si="1"/>
        <v>1866282</v>
      </c>
      <c r="J16" s="70">
        <f t="shared" si="1"/>
        <v>2629538</v>
      </c>
    </row>
    <row r="17" spans="1:10" s="8" customFormat="1" x14ac:dyDescent="0.2">
      <c r="A17" s="16">
        <v>1</v>
      </c>
      <c r="B17" s="25" t="s">
        <v>14</v>
      </c>
      <c r="C17" s="52" t="s">
        <v>96</v>
      </c>
      <c r="D17" s="53"/>
      <c r="E17" s="70">
        <f t="shared" ref="E17:J17" si="2">SUBTOTAL(9,E18:E35)</f>
        <v>3037400</v>
      </c>
      <c r="F17" s="70">
        <f t="shared" si="2"/>
        <v>2650777</v>
      </c>
      <c r="G17" s="70">
        <f t="shared" si="2"/>
        <v>646210</v>
      </c>
      <c r="H17" s="70">
        <f t="shared" si="2"/>
        <v>1295402</v>
      </c>
      <c r="I17" s="70">
        <f t="shared" si="2"/>
        <v>1866282</v>
      </c>
      <c r="J17" s="70">
        <f t="shared" si="2"/>
        <v>2629538</v>
      </c>
    </row>
    <row r="18" spans="1:10" s="8" customFormat="1" x14ac:dyDescent="0.2">
      <c r="A18" s="18">
        <f t="shared" ref="A18:A35" si="3">IF(MAX(E18:J18)=0,IF(MIN(E18:J18)=0,3,2),2)</f>
        <v>2</v>
      </c>
      <c r="B18" s="86"/>
      <c r="C18" s="52" t="s">
        <v>97</v>
      </c>
      <c r="D18" s="53"/>
      <c r="E18" s="70">
        <f t="shared" ref="E18:J18" si="4">SUBTOTAL(9,E19:E22)</f>
        <v>2275900</v>
      </c>
      <c r="F18" s="70">
        <f t="shared" si="4"/>
        <v>2214367</v>
      </c>
      <c r="G18" s="70">
        <f t="shared" si="4"/>
        <v>574625</v>
      </c>
      <c r="H18" s="70">
        <f t="shared" si="4"/>
        <v>1122459</v>
      </c>
      <c r="I18" s="70">
        <f t="shared" si="4"/>
        <v>1633796</v>
      </c>
      <c r="J18" s="70">
        <f t="shared" si="4"/>
        <v>2194405</v>
      </c>
    </row>
    <row r="19" spans="1:10" s="8" customFormat="1" ht="25.5" x14ac:dyDescent="0.2">
      <c r="A19" s="18">
        <f t="shared" si="3"/>
        <v>2</v>
      </c>
      <c r="B19" s="40"/>
      <c r="C19" s="87" t="s">
        <v>98</v>
      </c>
      <c r="D19" s="33" t="s">
        <v>2</v>
      </c>
      <c r="E19" s="71">
        <v>1644700</v>
      </c>
      <c r="F19" s="71">
        <v>1615561</v>
      </c>
      <c r="G19" s="71">
        <v>399857</v>
      </c>
      <c r="H19" s="71">
        <v>795629</v>
      </c>
      <c r="I19" s="71">
        <v>1180077</v>
      </c>
      <c r="J19" s="71">
        <v>1603074</v>
      </c>
    </row>
    <row r="20" spans="1:10" s="8" customFormat="1" x14ac:dyDescent="0.2">
      <c r="A20" s="18">
        <f t="shared" si="3"/>
        <v>2</v>
      </c>
      <c r="B20" s="41"/>
      <c r="C20" s="32" t="s">
        <v>99</v>
      </c>
      <c r="D20" s="34" t="s">
        <v>3</v>
      </c>
      <c r="E20" s="71">
        <v>111000</v>
      </c>
      <c r="F20" s="71">
        <v>88607</v>
      </c>
      <c r="G20" s="71">
        <v>48105</v>
      </c>
      <c r="H20" s="71">
        <v>74583</v>
      </c>
      <c r="I20" s="71">
        <v>81295</v>
      </c>
      <c r="J20" s="71">
        <v>87396</v>
      </c>
    </row>
    <row r="21" spans="1:10" s="8" customFormat="1" x14ac:dyDescent="0.2">
      <c r="A21" s="18">
        <f t="shared" si="3"/>
        <v>2</v>
      </c>
      <c r="B21" s="41"/>
      <c r="C21" s="87" t="s">
        <v>126</v>
      </c>
      <c r="D21" s="54" t="s">
        <v>58</v>
      </c>
      <c r="E21" s="71">
        <v>520200</v>
      </c>
      <c r="F21" s="71">
        <v>510199</v>
      </c>
      <c r="G21" s="71">
        <v>126663</v>
      </c>
      <c r="H21" s="71">
        <v>252247</v>
      </c>
      <c r="I21" s="71">
        <v>372424</v>
      </c>
      <c r="J21" s="71">
        <v>503935</v>
      </c>
    </row>
    <row r="22" spans="1:10" s="8" customFormat="1" hidden="1" x14ac:dyDescent="0.2">
      <c r="A22" s="18">
        <f t="shared" si="3"/>
        <v>3</v>
      </c>
      <c r="B22" s="41"/>
      <c r="C22" s="87" t="s">
        <v>127</v>
      </c>
      <c r="D22" s="54" t="s">
        <v>4</v>
      </c>
      <c r="E22" s="71"/>
      <c r="F22" s="71"/>
      <c r="G22" s="71"/>
      <c r="H22" s="71"/>
      <c r="I22" s="71"/>
      <c r="J22" s="71"/>
    </row>
    <row r="23" spans="1:10" s="8" customFormat="1" x14ac:dyDescent="0.2">
      <c r="A23" s="18">
        <f t="shared" si="3"/>
        <v>2</v>
      </c>
      <c r="B23" s="86"/>
      <c r="C23" s="52" t="s">
        <v>100</v>
      </c>
      <c r="D23" s="53"/>
      <c r="E23" s="70">
        <f t="shared" ref="E23:J23" si="5">SUBTOTAL(9,E24:E29)</f>
        <v>569500</v>
      </c>
      <c r="F23" s="70">
        <f t="shared" si="5"/>
        <v>436010</v>
      </c>
      <c r="G23" s="70">
        <f t="shared" si="5"/>
        <v>71585</v>
      </c>
      <c r="H23" s="70">
        <f t="shared" si="5"/>
        <v>172943</v>
      </c>
      <c r="I23" s="70">
        <f t="shared" si="5"/>
        <v>232486</v>
      </c>
      <c r="J23" s="70">
        <f t="shared" si="5"/>
        <v>434733</v>
      </c>
    </row>
    <row r="24" spans="1:10" s="8" customFormat="1" x14ac:dyDescent="0.2">
      <c r="A24" s="18">
        <f t="shared" si="3"/>
        <v>2</v>
      </c>
      <c r="B24" s="41"/>
      <c r="C24" s="32" t="s">
        <v>101</v>
      </c>
      <c r="D24" s="34" t="s">
        <v>5</v>
      </c>
      <c r="E24" s="71">
        <v>552100</v>
      </c>
      <c r="F24" s="71">
        <v>417658</v>
      </c>
      <c r="G24" s="71">
        <v>64544</v>
      </c>
      <c r="H24" s="71">
        <v>163251</v>
      </c>
      <c r="I24" s="71">
        <v>222775</v>
      </c>
      <c r="J24" s="71">
        <v>416391</v>
      </c>
    </row>
    <row r="25" spans="1:10" s="8" customFormat="1" x14ac:dyDescent="0.2">
      <c r="A25" s="18">
        <f>IF(MAX(E25:J25)=0,IF(MIN(E25:J25)=0,3,2),2)</f>
        <v>2</v>
      </c>
      <c r="B25" s="41"/>
      <c r="C25" s="32" t="s">
        <v>151</v>
      </c>
      <c r="D25" s="34" t="s">
        <v>152</v>
      </c>
      <c r="E25" s="71">
        <v>0</v>
      </c>
      <c r="F25" s="71">
        <v>2783</v>
      </c>
      <c r="G25" s="71">
        <v>796</v>
      </c>
      <c r="H25" s="71">
        <v>2728</v>
      </c>
      <c r="I25" s="71">
        <v>2747</v>
      </c>
      <c r="J25" s="71">
        <v>2781</v>
      </c>
    </row>
    <row r="26" spans="1:10" s="8" customFormat="1" hidden="1" x14ac:dyDescent="0.2">
      <c r="A26" s="18">
        <f t="shared" si="3"/>
        <v>3</v>
      </c>
      <c r="B26" s="42"/>
      <c r="C26" s="88" t="s">
        <v>102</v>
      </c>
      <c r="D26" s="44"/>
      <c r="E26" s="70">
        <f t="shared" ref="E26:J26" si="6">SUBTOTAL(9,E27:E28)</f>
        <v>0</v>
      </c>
      <c r="F26" s="70">
        <f t="shared" si="6"/>
        <v>0</v>
      </c>
      <c r="G26" s="70">
        <f t="shared" si="6"/>
        <v>0</v>
      </c>
      <c r="H26" s="70">
        <f t="shared" si="6"/>
        <v>0</v>
      </c>
      <c r="I26" s="70">
        <f t="shared" si="6"/>
        <v>0</v>
      </c>
      <c r="J26" s="70">
        <f t="shared" si="6"/>
        <v>0</v>
      </c>
    </row>
    <row r="27" spans="1:10" s="8" customFormat="1" hidden="1" x14ac:dyDescent="0.2">
      <c r="A27" s="18">
        <f t="shared" si="3"/>
        <v>3</v>
      </c>
      <c r="B27" s="42"/>
      <c r="C27" s="88" t="s">
        <v>103</v>
      </c>
      <c r="D27" s="44"/>
      <c r="E27" s="71"/>
      <c r="F27" s="71"/>
      <c r="G27" s="71"/>
      <c r="H27" s="71"/>
      <c r="I27" s="71"/>
      <c r="J27" s="71"/>
    </row>
    <row r="28" spans="1:10" s="8" customFormat="1" hidden="1" x14ac:dyDescent="0.2">
      <c r="A28" s="18">
        <f t="shared" si="3"/>
        <v>3</v>
      </c>
      <c r="B28" s="42"/>
      <c r="C28" s="88" t="s">
        <v>104</v>
      </c>
      <c r="D28" s="44"/>
      <c r="E28" s="71"/>
      <c r="F28" s="71"/>
      <c r="G28" s="71"/>
      <c r="H28" s="71"/>
      <c r="I28" s="71"/>
      <c r="J28" s="71"/>
    </row>
    <row r="29" spans="1:10" s="8" customFormat="1" ht="25.5" x14ac:dyDescent="0.2">
      <c r="A29" s="18">
        <f t="shared" si="3"/>
        <v>2</v>
      </c>
      <c r="B29" s="42"/>
      <c r="C29" s="88" t="s">
        <v>105</v>
      </c>
      <c r="D29" s="44" t="s">
        <v>10</v>
      </c>
      <c r="E29" s="71">
        <v>17400</v>
      </c>
      <c r="F29" s="71">
        <v>15569</v>
      </c>
      <c r="G29" s="71">
        <v>6245</v>
      </c>
      <c r="H29" s="71">
        <v>6964</v>
      </c>
      <c r="I29" s="71">
        <v>6964</v>
      </c>
      <c r="J29" s="71">
        <v>15561</v>
      </c>
    </row>
    <row r="30" spans="1:10" s="8" customFormat="1" x14ac:dyDescent="0.2">
      <c r="A30" s="18">
        <f t="shared" si="3"/>
        <v>2</v>
      </c>
      <c r="B30" s="89"/>
      <c r="C30" s="90" t="s">
        <v>106</v>
      </c>
      <c r="D30" s="44"/>
      <c r="E30" s="70">
        <f t="shared" ref="E30:J30" si="7">SUBTOTAL(9,E31:E35)</f>
        <v>192000</v>
      </c>
      <c r="F30" s="70">
        <f t="shared" si="7"/>
        <v>400</v>
      </c>
      <c r="G30" s="70">
        <f t="shared" si="7"/>
        <v>0</v>
      </c>
      <c r="H30" s="70">
        <f t="shared" si="7"/>
        <v>0</v>
      </c>
      <c r="I30" s="70">
        <f t="shared" si="7"/>
        <v>0</v>
      </c>
      <c r="J30" s="70">
        <f t="shared" si="7"/>
        <v>400</v>
      </c>
    </row>
    <row r="31" spans="1:10" s="8" customFormat="1" hidden="1" x14ac:dyDescent="0.2">
      <c r="A31" s="18">
        <f t="shared" si="3"/>
        <v>3</v>
      </c>
      <c r="B31" s="42"/>
      <c r="C31" s="88" t="s">
        <v>107</v>
      </c>
      <c r="D31" s="43" t="s">
        <v>42</v>
      </c>
      <c r="E31" s="71"/>
      <c r="F31" s="71"/>
      <c r="G31" s="71"/>
      <c r="H31" s="71"/>
      <c r="I31" s="71"/>
      <c r="J31" s="71"/>
    </row>
    <row r="32" spans="1:10" s="8" customFormat="1" hidden="1" x14ac:dyDescent="0.2">
      <c r="A32" s="18">
        <f t="shared" si="3"/>
        <v>3</v>
      </c>
      <c r="B32" s="42"/>
      <c r="C32" s="88" t="s">
        <v>108</v>
      </c>
      <c r="D32" s="43" t="s">
        <v>44</v>
      </c>
      <c r="E32" s="71"/>
      <c r="F32" s="71"/>
      <c r="G32" s="71"/>
      <c r="H32" s="71"/>
      <c r="I32" s="71"/>
      <c r="J32" s="71"/>
    </row>
    <row r="33" spans="1:10" s="8" customFormat="1" x14ac:dyDescent="0.2">
      <c r="A33" s="18">
        <f t="shared" si="3"/>
        <v>2</v>
      </c>
      <c r="B33" s="42"/>
      <c r="C33" s="88" t="s">
        <v>109</v>
      </c>
      <c r="D33" s="43" t="s">
        <v>46</v>
      </c>
      <c r="E33" s="71">
        <v>192000</v>
      </c>
      <c r="F33" s="71">
        <v>400</v>
      </c>
      <c r="G33" s="71">
        <v>0</v>
      </c>
      <c r="H33" s="71">
        <v>0</v>
      </c>
      <c r="I33" s="71">
        <v>0</v>
      </c>
      <c r="J33" s="71">
        <v>400</v>
      </c>
    </row>
    <row r="34" spans="1:10" s="8" customFormat="1" hidden="1" x14ac:dyDescent="0.2">
      <c r="A34" s="18">
        <f t="shared" si="3"/>
        <v>3</v>
      </c>
      <c r="B34" s="42"/>
      <c r="C34" s="88" t="s">
        <v>110</v>
      </c>
      <c r="D34" s="43" t="s">
        <v>48</v>
      </c>
      <c r="E34" s="71"/>
      <c r="F34" s="71"/>
      <c r="G34" s="71"/>
      <c r="H34" s="71"/>
      <c r="I34" s="71"/>
      <c r="J34" s="71"/>
    </row>
    <row r="35" spans="1:10" s="8" customFormat="1" hidden="1" x14ac:dyDescent="0.2">
      <c r="A35" s="18">
        <f t="shared" si="3"/>
        <v>3</v>
      </c>
      <c r="B35" s="42"/>
      <c r="C35" s="88" t="s">
        <v>111</v>
      </c>
      <c r="D35" s="43" t="s">
        <v>28</v>
      </c>
      <c r="E35" s="71"/>
      <c r="F35" s="71"/>
      <c r="G35" s="71"/>
      <c r="H35" s="71"/>
      <c r="I35" s="71"/>
      <c r="J35" s="71"/>
    </row>
    <row r="36" spans="1:10" s="8" customFormat="1" x14ac:dyDescent="0.2">
      <c r="A36" s="16">
        <v>1</v>
      </c>
      <c r="B36" s="25" t="s">
        <v>112</v>
      </c>
      <c r="C36" s="91" t="s">
        <v>113</v>
      </c>
      <c r="D36" s="53"/>
      <c r="E36" s="70">
        <f t="shared" ref="E36:J36" si="8">SUBTOTAL(9,E37:E66)</f>
        <v>0</v>
      </c>
      <c r="F36" s="70">
        <f t="shared" si="8"/>
        <v>0</v>
      </c>
      <c r="G36" s="70">
        <f t="shared" si="8"/>
        <v>0</v>
      </c>
      <c r="H36" s="70">
        <f t="shared" si="8"/>
        <v>0</v>
      </c>
      <c r="I36" s="70">
        <f t="shared" si="8"/>
        <v>0</v>
      </c>
      <c r="J36" s="70">
        <f t="shared" si="8"/>
        <v>0</v>
      </c>
    </row>
    <row r="37" spans="1:10" s="8" customFormat="1" hidden="1" x14ac:dyDescent="0.2">
      <c r="A37" s="18">
        <f t="shared" ref="A37:A67" si="9">IF(MAX(E37:J37)=0,IF(MIN(E37:J37)=0,3,2),2)</f>
        <v>3</v>
      </c>
      <c r="B37" s="89"/>
      <c r="C37" s="48" t="s">
        <v>26</v>
      </c>
      <c r="D37" s="53"/>
      <c r="E37" s="70">
        <f t="shared" ref="E37:J37" si="10">SUBTOTAL(9,E38:E53)</f>
        <v>0</v>
      </c>
      <c r="F37" s="70">
        <f t="shared" si="10"/>
        <v>0</v>
      </c>
      <c r="G37" s="70">
        <f t="shared" si="10"/>
        <v>0</v>
      </c>
      <c r="H37" s="70">
        <f t="shared" si="10"/>
        <v>0</v>
      </c>
      <c r="I37" s="70">
        <f t="shared" si="10"/>
        <v>0</v>
      </c>
      <c r="J37" s="70">
        <f t="shared" si="10"/>
        <v>0</v>
      </c>
    </row>
    <row r="38" spans="1:10" s="8" customFormat="1" hidden="1" x14ac:dyDescent="0.2">
      <c r="A38" s="18">
        <f t="shared" si="9"/>
        <v>3</v>
      </c>
      <c r="B38" s="41"/>
      <c r="C38" s="55" t="s">
        <v>38</v>
      </c>
      <c r="D38" s="34" t="s">
        <v>3</v>
      </c>
      <c r="E38" s="71"/>
      <c r="F38" s="71"/>
      <c r="G38" s="71"/>
      <c r="H38" s="71"/>
      <c r="I38" s="71"/>
      <c r="J38" s="71"/>
    </row>
    <row r="39" spans="1:10" s="8" customFormat="1" hidden="1" x14ac:dyDescent="0.2">
      <c r="A39" s="18">
        <f t="shared" si="9"/>
        <v>3</v>
      </c>
      <c r="B39" s="41"/>
      <c r="C39" s="125" t="s">
        <v>125</v>
      </c>
      <c r="D39" s="54" t="s">
        <v>58</v>
      </c>
      <c r="E39" s="71"/>
      <c r="F39" s="71"/>
      <c r="G39" s="71"/>
      <c r="H39" s="71"/>
      <c r="I39" s="71"/>
      <c r="J39" s="71"/>
    </row>
    <row r="40" spans="1:10" s="8" customFormat="1" hidden="1" x14ac:dyDescent="0.2">
      <c r="A40" s="18">
        <f>IF(MAX(E40:J40)=0,IF(MIN(E40:J40)=0,3,2),2)</f>
        <v>3</v>
      </c>
      <c r="B40" s="41"/>
      <c r="C40" s="126" t="s">
        <v>128</v>
      </c>
      <c r="D40" s="54" t="s">
        <v>4</v>
      </c>
      <c r="E40" s="71"/>
      <c r="F40" s="71"/>
      <c r="G40" s="71"/>
      <c r="H40" s="71"/>
      <c r="I40" s="71"/>
      <c r="J40" s="71"/>
    </row>
    <row r="41" spans="1:10" s="8" customFormat="1" hidden="1" x14ac:dyDescent="0.2">
      <c r="A41" s="18">
        <f t="shared" si="9"/>
        <v>3</v>
      </c>
      <c r="B41" s="41"/>
      <c r="C41" s="55" t="s">
        <v>19</v>
      </c>
      <c r="D41" s="34" t="s">
        <v>5</v>
      </c>
      <c r="E41" s="71"/>
      <c r="F41" s="71"/>
      <c r="G41" s="71"/>
      <c r="H41" s="71"/>
      <c r="I41" s="71"/>
      <c r="J41" s="71"/>
    </row>
    <row r="42" spans="1:10" s="8" customFormat="1" hidden="1" x14ac:dyDescent="0.2">
      <c r="A42" s="18">
        <f>IF(MAX(E42:J42)=0,IF(MIN(E42:J42)=0,3,2),2)</f>
        <v>3</v>
      </c>
      <c r="B42" s="41"/>
      <c r="C42" s="55" t="s">
        <v>153</v>
      </c>
      <c r="D42" s="34" t="s">
        <v>152</v>
      </c>
      <c r="E42" s="71"/>
      <c r="F42" s="71"/>
      <c r="G42" s="71"/>
      <c r="H42" s="71"/>
      <c r="I42" s="71"/>
      <c r="J42" s="71"/>
    </row>
    <row r="43" spans="1:10" s="8" customFormat="1" hidden="1" x14ac:dyDescent="0.2">
      <c r="A43" s="18">
        <f t="shared" si="9"/>
        <v>3</v>
      </c>
      <c r="B43" s="41"/>
      <c r="C43" s="47" t="s">
        <v>34</v>
      </c>
      <c r="D43" s="44"/>
      <c r="E43" s="70">
        <f t="shared" ref="E43:J43" si="11">SUBTOTAL(9,E44:E45)</f>
        <v>0</v>
      </c>
      <c r="F43" s="70">
        <f t="shared" si="11"/>
        <v>0</v>
      </c>
      <c r="G43" s="70">
        <f t="shared" si="11"/>
        <v>0</v>
      </c>
      <c r="H43" s="70">
        <f t="shared" si="11"/>
        <v>0</v>
      </c>
      <c r="I43" s="70">
        <f t="shared" si="11"/>
        <v>0</v>
      </c>
      <c r="J43" s="70">
        <f t="shared" si="11"/>
        <v>0</v>
      </c>
    </row>
    <row r="44" spans="1:10" s="8" customFormat="1" hidden="1" x14ac:dyDescent="0.2">
      <c r="A44" s="18">
        <f t="shared" si="9"/>
        <v>3</v>
      </c>
      <c r="B44" s="41"/>
      <c r="C44" s="60" t="s">
        <v>53</v>
      </c>
      <c r="D44" s="44"/>
      <c r="E44" s="71"/>
      <c r="F44" s="71"/>
      <c r="G44" s="71"/>
      <c r="H44" s="71"/>
      <c r="I44" s="71"/>
      <c r="J44" s="71"/>
    </row>
    <row r="45" spans="1:10" s="8" customFormat="1" hidden="1" x14ac:dyDescent="0.2">
      <c r="A45" s="18">
        <f t="shared" si="9"/>
        <v>3</v>
      </c>
      <c r="B45" s="41"/>
      <c r="C45" s="60" t="s">
        <v>54</v>
      </c>
      <c r="D45" s="44"/>
      <c r="E45" s="71"/>
      <c r="F45" s="71"/>
      <c r="G45" s="71"/>
      <c r="H45" s="71"/>
      <c r="I45" s="71"/>
      <c r="J45" s="71"/>
    </row>
    <row r="46" spans="1:10" s="8" customFormat="1" hidden="1" x14ac:dyDescent="0.2">
      <c r="A46" s="18">
        <f t="shared" si="9"/>
        <v>3</v>
      </c>
      <c r="B46" s="42"/>
      <c r="C46" s="46" t="s">
        <v>22</v>
      </c>
      <c r="D46" s="43" t="s">
        <v>11</v>
      </c>
      <c r="E46" s="71"/>
      <c r="F46" s="71"/>
      <c r="G46" s="71"/>
      <c r="H46" s="71"/>
      <c r="I46" s="71"/>
      <c r="J46" s="71"/>
    </row>
    <row r="47" spans="1:10" s="8" customFormat="1" hidden="1" x14ac:dyDescent="0.2">
      <c r="A47" s="18">
        <f t="shared" si="9"/>
        <v>3</v>
      </c>
      <c r="B47" s="42"/>
      <c r="C47" s="46" t="s">
        <v>29</v>
      </c>
      <c r="D47" s="44" t="s">
        <v>6</v>
      </c>
      <c r="E47" s="71"/>
      <c r="F47" s="71"/>
      <c r="G47" s="71"/>
      <c r="H47" s="71"/>
      <c r="I47" s="71"/>
      <c r="J47" s="71"/>
    </row>
    <row r="48" spans="1:10" s="8" customFormat="1" hidden="1" x14ac:dyDescent="0.2">
      <c r="A48" s="18">
        <f t="shared" si="9"/>
        <v>3</v>
      </c>
      <c r="B48" s="42"/>
      <c r="C48" s="46" t="s">
        <v>20</v>
      </c>
      <c r="D48" s="44" t="s">
        <v>7</v>
      </c>
      <c r="E48" s="71"/>
      <c r="F48" s="71"/>
      <c r="G48" s="71"/>
      <c r="H48" s="71"/>
      <c r="I48" s="71"/>
      <c r="J48" s="71"/>
    </row>
    <row r="49" spans="1:10" hidden="1" x14ac:dyDescent="0.2">
      <c r="A49" s="18">
        <f t="shared" si="9"/>
        <v>3</v>
      </c>
      <c r="B49" s="42"/>
      <c r="C49" s="46" t="s">
        <v>21</v>
      </c>
      <c r="D49" s="43" t="s">
        <v>8</v>
      </c>
      <c r="E49" s="71"/>
      <c r="F49" s="71"/>
      <c r="G49" s="71"/>
      <c r="H49" s="71"/>
      <c r="I49" s="71"/>
      <c r="J49" s="71"/>
    </row>
    <row r="50" spans="1:10" hidden="1" x14ac:dyDescent="0.2">
      <c r="A50" s="18">
        <f t="shared" si="9"/>
        <v>3</v>
      </c>
      <c r="B50" s="42"/>
      <c r="C50" s="47" t="s">
        <v>32</v>
      </c>
      <c r="D50" s="43" t="s">
        <v>31</v>
      </c>
      <c r="E50" s="71"/>
      <c r="F50" s="71"/>
      <c r="G50" s="71"/>
      <c r="H50" s="71"/>
      <c r="I50" s="71"/>
      <c r="J50" s="71"/>
    </row>
    <row r="51" spans="1:10" hidden="1" x14ac:dyDescent="0.2">
      <c r="A51" s="18">
        <f t="shared" si="9"/>
        <v>3</v>
      </c>
      <c r="B51" s="42"/>
      <c r="C51" s="46" t="s">
        <v>40</v>
      </c>
      <c r="D51" s="44" t="s">
        <v>39</v>
      </c>
      <c r="E51" s="71"/>
      <c r="F51" s="71"/>
      <c r="G51" s="71"/>
      <c r="H51" s="71"/>
      <c r="I51" s="71"/>
      <c r="J51" s="71"/>
    </row>
    <row r="52" spans="1:10" hidden="1" x14ac:dyDescent="0.2">
      <c r="A52" s="18">
        <f t="shared" si="9"/>
        <v>3</v>
      </c>
      <c r="B52" s="42"/>
      <c r="C52" s="47" t="s">
        <v>141</v>
      </c>
      <c r="D52" s="44" t="s">
        <v>9</v>
      </c>
      <c r="E52" s="71"/>
      <c r="F52" s="71"/>
      <c r="G52" s="71"/>
      <c r="H52" s="71"/>
      <c r="I52" s="71"/>
      <c r="J52" s="71"/>
    </row>
    <row r="53" spans="1:10" ht="25.5" hidden="1" x14ac:dyDescent="0.2">
      <c r="A53" s="18">
        <f t="shared" si="9"/>
        <v>3</v>
      </c>
      <c r="B53" s="42"/>
      <c r="C53" s="47" t="s">
        <v>30</v>
      </c>
      <c r="D53" s="44" t="s">
        <v>10</v>
      </c>
      <c r="E53" s="71"/>
      <c r="F53" s="71"/>
      <c r="G53" s="71"/>
      <c r="H53" s="71"/>
      <c r="I53" s="71"/>
      <c r="J53" s="71"/>
    </row>
    <row r="54" spans="1:10" hidden="1" x14ac:dyDescent="0.2">
      <c r="A54" s="18">
        <f t="shared" si="9"/>
        <v>3</v>
      </c>
      <c r="B54" s="42"/>
      <c r="C54" s="48" t="s">
        <v>154</v>
      </c>
      <c r="D54" s="43" t="s">
        <v>65</v>
      </c>
      <c r="E54" s="70">
        <f t="shared" ref="E54:J54" si="12">SUBTOTAL(9,E55:E56)</f>
        <v>0</v>
      </c>
      <c r="F54" s="70">
        <f t="shared" si="12"/>
        <v>0</v>
      </c>
      <c r="G54" s="70">
        <f t="shared" si="12"/>
        <v>0</v>
      </c>
      <c r="H54" s="70">
        <f t="shared" si="12"/>
        <v>0</v>
      </c>
      <c r="I54" s="70">
        <f t="shared" si="12"/>
        <v>0</v>
      </c>
      <c r="J54" s="70">
        <f t="shared" si="12"/>
        <v>0</v>
      </c>
    </row>
    <row r="55" spans="1:10" hidden="1" x14ac:dyDescent="0.2">
      <c r="A55" s="18">
        <f>IF(MAX(E55:J55)=0,IF(MIN(E55:J55)=0,3,2),2)</f>
        <v>3</v>
      </c>
      <c r="B55" s="42"/>
      <c r="C55" s="46" t="s">
        <v>155</v>
      </c>
      <c r="D55" s="43" t="s">
        <v>156</v>
      </c>
      <c r="E55" s="71"/>
      <c r="F55" s="71"/>
      <c r="G55" s="71"/>
      <c r="H55" s="71"/>
      <c r="I55" s="71"/>
      <c r="J55" s="71"/>
    </row>
    <row r="56" spans="1:10" hidden="1" x14ac:dyDescent="0.2">
      <c r="A56" s="18">
        <f>IF(MAX(E56:J56)=0,IF(MIN(E56:J56)=0,3,2),2)</f>
        <v>3</v>
      </c>
      <c r="B56" s="42"/>
      <c r="C56" s="46" t="s">
        <v>157</v>
      </c>
      <c r="D56" s="43" t="s">
        <v>158</v>
      </c>
      <c r="E56" s="71"/>
      <c r="F56" s="71"/>
      <c r="G56" s="71"/>
      <c r="H56" s="71"/>
      <c r="I56" s="71"/>
      <c r="J56" s="71"/>
    </row>
    <row r="57" spans="1:10" hidden="1" x14ac:dyDescent="0.2">
      <c r="A57" s="18">
        <f t="shared" si="9"/>
        <v>3</v>
      </c>
      <c r="B57" s="89"/>
      <c r="C57" s="48" t="s">
        <v>33</v>
      </c>
      <c r="D57" s="44"/>
      <c r="E57" s="70">
        <f t="shared" ref="E57:J57" si="13">SUBTOTAL(9,E58:E62)</f>
        <v>0</v>
      </c>
      <c r="F57" s="70">
        <f t="shared" si="13"/>
        <v>0</v>
      </c>
      <c r="G57" s="70">
        <f t="shared" si="13"/>
        <v>0</v>
      </c>
      <c r="H57" s="70">
        <f t="shared" si="13"/>
        <v>0</v>
      </c>
      <c r="I57" s="70">
        <f t="shared" si="13"/>
        <v>0</v>
      </c>
      <c r="J57" s="70">
        <f t="shared" si="13"/>
        <v>0</v>
      </c>
    </row>
    <row r="58" spans="1:10" hidden="1" x14ac:dyDescent="0.2">
      <c r="A58" s="18">
        <f t="shared" si="9"/>
        <v>3</v>
      </c>
      <c r="B58" s="42"/>
      <c r="C58" s="46" t="s">
        <v>41</v>
      </c>
      <c r="D58" s="43" t="s">
        <v>42</v>
      </c>
      <c r="E58" s="71"/>
      <c r="F58" s="71"/>
      <c r="G58" s="71"/>
      <c r="H58" s="71"/>
      <c r="I58" s="71"/>
      <c r="J58" s="71"/>
    </row>
    <row r="59" spans="1:10" hidden="1" x14ac:dyDescent="0.2">
      <c r="A59" s="18">
        <f t="shared" si="9"/>
        <v>3</v>
      </c>
      <c r="B59" s="42"/>
      <c r="C59" s="46" t="s">
        <v>43</v>
      </c>
      <c r="D59" s="43" t="s">
        <v>44</v>
      </c>
      <c r="E59" s="71"/>
      <c r="F59" s="71"/>
      <c r="G59" s="71"/>
      <c r="H59" s="71"/>
      <c r="I59" s="71"/>
      <c r="J59" s="71"/>
    </row>
    <row r="60" spans="1:10" hidden="1" x14ac:dyDescent="0.2">
      <c r="A60" s="18">
        <f t="shared" si="9"/>
        <v>3</v>
      </c>
      <c r="B60" s="42"/>
      <c r="C60" s="46" t="s">
        <v>45</v>
      </c>
      <c r="D60" s="43" t="s">
        <v>46</v>
      </c>
      <c r="E60" s="71"/>
      <c r="F60" s="71"/>
      <c r="G60" s="71"/>
      <c r="H60" s="71"/>
      <c r="I60" s="71"/>
      <c r="J60" s="71"/>
    </row>
    <row r="61" spans="1:10" hidden="1" x14ac:dyDescent="0.2">
      <c r="A61" s="18">
        <f t="shared" si="9"/>
        <v>3</v>
      </c>
      <c r="B61" s="42"/>
      <c r="C61" s="46" t="s">
        <v>47</v>
      </c>
      <c r="D61" s="43" t="s">
        <v>48</v>
      </c>
      <c r="E61" s="71"/>
      <c r="F61" s="71"/>
      <c r="G61" s="71"/>
      <c r="H61" s="71"/>
      <c r="I61" s="71"/>
      <c r="J61" s="71"/>
    </row>
    <row r="62" spans="1:10" hidden="1" x14ac:dyDescent="0.2">
      <c r="A62" s="18">
        <f t="shared" si="9"/>
        <v>3</v>
      </c>
      <c r="B62" s="42"/>
      <c r="C62" s="46" t="s">
        <v>12</v>
      </c>
      <c r="D62" s="43" t="s">
        <v>28</v>
      </c>
      <c r="E62" s="71"/>
      <c r="F62" s="71"/>
      <c r="G62" s="71"/>
      <c r="H62" s="71"/>
      <c r="I62" s="71"/>
      <c r="J62" s="71"/>
    </row>
    <row r="63" spans="1:10" ht="25.5" hidden="1" x14ac:dyDescent="0.2">
      <c r="A63" s="18">
        <f t="shared" si="9"/>
        <v>3</v>
      </c>
      <c r="B63" s="89"/>
      <c r="C63" s="45" t="s">
        <v>23</v>
      </c>
      <c r="D63" s="43"/>
      <c r="E63" s="70">
        <f t="shared" ref="E63:J63" si="14">SUBTOTAL(9,E64:E66)</f>
        <v>0</v>
      </c>
      <c r="F63" s="70">
        <f t="shared" si="14"/>
        <v>0</v>
      </c>
      <c r="G63" s="70">
        <f t="shared" si="14"/>
        <v>0</v>
      </c>
      <c r="H63" s="70">
        <f t="shared" si="14"/>
        <v>0</v>
      </c>
      <c r="I63" s="70">
        <f t="shared" si="14"/>
        <v>0</v>
      </c>
      <c r="J63" s="70">
        <f t="shared" si="14"/>
        <v>0</v>
      </c>
    </row>
    <row r="64" spans="1:10" hidden="1" x14ac:dyDescent="0.2">
      <c r="A64" s="18">
        <f t="shared" si="9"/>
        <v>3</v>
      </c>
      <c r="B64" s="89"/>
      <c r="C64" s="47" t="s">
        <v>62</v>
      </c>
      <c r="D64" s="43" t="s">
        <v>59</v>
      </c>
      <c r="E64" s="71"/>
      <c r="F64" s="71"/>
      <c r="G64" s="71"/>
      <c r="H64" s="71"/>
      <c r="I64" s="71"/>
      <c r="J64" s="71"/>
    </row>
    <row r="65" spans="1:10" hidden="1" x14ac:dyDescent="0.2">
      <c r="A65" s="18">
        <f t="shared" si="9"/>
        <v>3</v>
      </c>
      <c r="B65" s="89"/>
      <c r="C65" s="47" t="s">
        <v>64</v>
      </c>
      <c r="D65" s="43" t="s">
        <v>61</v>
      </c>
      <c r="E65" s="71"/>
      <c r="F65" s="71"/>
      <c r="G65" s="71"/>
      <c r="H65" s="71"/>
      <c r="I65" s="71"/>
      <c r="J65" s="71"/>
    </row>
    <row r="66" spans="1:10" hidden="1" x14ac:dyDescent="0.2">
      <c r="A66" s="18">
        <f t="shared" si="9"/>
        <v>3</v>
      </c>
      <c r="B66" s="89"/>
      <c r="C66" s="47" t="s">
        <v>63</v>
      </c>
      <c r="D66" s="43" t="s">
        <v>60</v>
      </c>
      <c r="E66" s="71"/>
      <c r="F66" s="71"/>
      <c r="G66" s="71"/>
      <c r="H66" s="71"/>
      <c r="I66" s="71"/>
      <c r="J66" s="71"/>
    </row>
    <row r="67" spans="1:10" hidden="1" x14ac:dyDescent="0.2">
      <c r="A67" s="18">
        <f t="shared" si="9"/>
        <v>3</v>
      </c>
      <c r="B67" s="25" t="s">
        <v>114</v>
      </c>
      <c r="C67" s="92" t="s">
        <v>24</v>
      </c>
      <c r="D67" s="43" t="s">
        <v>13</v>
      </c>
      <c r="E67" s="71"/>
      <c r="F67" s="71"/>
      <c r="G67" s="71"/>
      <c r="H67" s="71"/>
      <c r="I67" s="71"/>
      <c r="J67" s="71"/>
    </row>
    <row r="68" spans="1:10" x14ac:dyDescent="0.2">
      <c r="A68" s="16">
        <v>1</v>
      </c>
      <c r="B68" s="28"/>
      <c r="C68" s="24"/>
      <c r="D68" s="29"/>
      <c r="E68" s="70"/>
      <c r="F68" s="70"/>
      <c r="G68" s="70"/>
      <c r="H68" s="70"/>
      <c r="I68" s="70"/>
      <c r="J68" s="70"/>
    </row>
    <row r="69" spans="1:10" x14ac:dyDescent="0.2">
      <c r="A69" s="16">
        <v>1</v>
      </c>
      <c r="B69" s="28"/>
      <c r="C69" s="51" t="s">
        <v>37</v>
      </c>
      <c r="D69" s="29"/>
      <c r="E69" s="70"/>
      <c r="F69" s="70"/>
      <c r="G69" s="70"/>
      <c r="H69" s="70"/>
      <c r="I69" s="70"/>
      <c r="J69" s="70"/>
    </row>
    <row r="70" spans="1:10" x14ac:dyDescent="0.2">
      <c r="A70" s="18">
        <f t="shared" ref="A70:A79" si="15">IF(MAX(E70:J70)=0,IF(MIN(E70:J70)=0,3,2),2)</f>
        <v>2</v>
      </c>
      <c r="B70" s="28"/>
      <c r="C70" s="24" t="s">
        <v>49</v>
      </c>
      <c r="D70" s="43"/>
      <c r="E70" s="73">
        <f t="shared" ref="E70:J70" si="16">E72+E78+E80</f>
        <v>152</v>
      </c>
      <c r="F70" s="73">
        <f t="shared" si="16"/>
        <v>150</v>
      </c>
      <c r="G70" s="73">
        <f t="shared" si="16"/>
        <v>141</v>
      </c>
      <c r="H70" s="73">
        <f t="shared" si="16"/>
        <v>140</v>
      </c>
      <c r="I70" s="73">
        <f t="shared" si="16"/>
        <v>146</v>
      </c>
      <c r="J70" s="73">
        <f t="shared" si="16"/>
        <v>144</v>
      </c>
    </row>
    <row r="71" spans="1:10" x14ac:dyDescent="0.2">
      <c r="A71" s="18">
        <f t="shared" si="15"/>
        <v>2</v>
      </c>
      <c r="B71" s="28"/>
      <c r="C71" s="24" t="s">
        <v>50</v>
      </c>
      <c r="D71" s="43"/>
      <c r="E71" s="73">
        <f t="shared" ref="E71:J71" si="17">E75+E79+E81</f>
        <v>152</v>
      </c>
      <c r="F71" s="73">
        <f t="shared" si="17"/>
        <v>150</v>
      </c>
      <c r="G71" s="73">
        <f t="shared" si="17"/>
        <v>141</v>
      </c>
      <c r="H71" s="73">
        <f t="shared" si="17"/>
        <v>140</v>
      </c>
      <c r="I71" s="73">
        <f t="shared" si="17"/>
        <v>146</v>
      </c>
      <c r="J71" s="73">
        <f t="shared" si="17"/>
        <v>144</v>
      </c>
    </row>
    <row r="72" spans="1:10" x14ac:dyDescent="0.2">
      <c r="A72" s="18">
        <f t="shared" si="15"/>
        <v>2</v>
      </c>
      <c r="B72" s="28"/>
      <c r="C72" s="24" t="s">
        <v>35</v>
      </c>
      <c r="D72" s="43"/>
      <c r="E72" s="73">
        <f t="shared" ref="E72:J72" si="18">SUM(E73:E74)</f>
        <v>152</v>
      </c>
      <c r="F72" s="73">
        <f t="shared" si="18"/>
        <v>150</v>
      </c>
      <c r="G72" s="73">
        <f t="shared" si="18"/>
        <v>141</v>
      </c>
      <c r="H72" s="73">
        <f t="shared" si="18"/>
        <v>140</v>
      </c>
      <c r="I72" s="73">
        <f t="shared" si="18"/>
        <v>146</v>
      </c>
      <c r="J72" s="73">
        <f t="shared" si="18"/>
        <v>144</v>
      </c>
    </row>
    <row r="73" spans="1:10" hidden="1" x14ac:dyDescent="0.2">
      <c r="A73" s="18">
        <f t="shared" si="15"/>
        <v>3</v>
      </c>
      <c r="B73" s="28"/>
      <c r="C73" s="59" t="s">
        <v>51</v>
      </c>
      <c r="D73" s="43"/>
      <c r="E73" s="71">
        <v>0</v>
      </c>
      <c r="F73" s="71">
        <v>0</v>
      </c>
      <c r="G73" s="71">
        <v>0</v>
      </c>
      <c r="H73" s="71"/>
      <c r="I73" s="71"/>
      <c r="J73" s="71"/>
    </row>
    <row r="74" spans="1:10" x14ac:dyDescent="0.2">
      <c r="A74" s="18">
        <f t="shared" si="15"/>
        <v>2</v>
      </c>
      <c r="B74" s="28"/>
      <c r="C74" s="59" t="s">
        <v>52</v>
      </c>
      <c r="D74" s="43"/>
      <c r="E74" s="71">
        <v>152</v>
      </c>
      <c r="F74" s="71">
        <v>150</v>
      </c>
      <c r="G74" s="71">
        <v>141</v>
      </c>
      <c r="H74" s="71">
        <v>140</v>
      </c>
      <c r="I74" s="71">
        <v>146</v>
      </c>
      <c r="J74" s="71">
        <v>144</v>
      </c>
    </row>
    <row r="75" spans="1:10" x14ac:dyDescent="0.2">
      <c r="A75" s="18">
        <f t="shared" si="15"/>
        <v>2</v>
      </c>
      <c r="B75" s="28"/>
      <c r="C75" s="24" t="s">
        <v>36</v>
      </c>
      <c r="D75" s="43"/>
      <c r="E75" s="73">
        <f t="shared" ref="E75:J75" si="19">SUM(E76:E77)</f>
        <v>152</v>
      </c>
      <c r="F75" s="73">
        <f t="shared" si="19"/>
        <v>150</v>
      </c>
      <c r="G75" s="73">
        <f t="shared" si="19"/>
        <v>141</v>
      </c>
      <c r="H75" s="73">
        <f t="shared" si="19"/>
        <v>140</v>
      </c>
      <c r="I75" s="73">
        <f t="shared" si="19"/>
        <v>146</v>
      </c>
      <c r="J75" s="73">
        <f t="shared" si="19"/>
        <v>144</v>
      </c>
    </row>
    <row r="76" spans="1:10" hidden="1" x14ac:dyDescent="0.2">
      <c r="A76" s="18">
        <f t="shared" si="15"/>
        <v>3</v>
      </c>
      <c r="B76" s="28"/>
      <c r="C76" s="31" t="s">
        <v>55</v>
      </c>
      <c r="D76" s="43"/>
      <c r="E76" s="71">
        <v>0</v>
      </c>
      <c r="F76" s="71">
        <v>0</v>
      </c>
      <c r="G76" s="71">
        <v>0</v>
      </c>
      <c r="H76" s="71"/>
      <c r="I76" s="71"/>
      <c r="J76" s="71"/>
    </row>
    <row r="77" spans="1:10" x14ac:dyDescent="0.2">
      <c r="A77" s="18">
        <f t="shared" si="15"/>
        <v>2</v>
      </c>
      <c r="B77" s="28"/>
      <c r="C77" s="31" t="s">
        <v>56</v>
      </c>
      <c r="D77" s="43"/>
      <c r="E77" s="71">
        <v>152</v>
      </c>
      <c r="F77" s="71">
        <v>150</v>
      </c>
      <c r="G77" s="71">
        <v>141</v>
      </c>
      <c r="H77" s="71">
        <v>140</v>
      </c>
      <c r="I77" s="71">
        <v>146</v>
      </c>
      <c r="J77" s="71">
        <v>144</v>
      </c>
    </row>
    <row r="78" spans="1:10" ht="25.5" hidden="1" x14ac:dyDescent="0.2">
      <c r="A78" s="18">
        <f t="shared" si="15"/>
        <v>3</v>
      </c>
      <c r="B78" s="28"/>
      <c r="C78" s="23" t="s">
        <v>137</v>
      </c>
      <c r="D78" s="43"/>
      <c r="E78" s="71"/>
      <c r="F78" s="71"/>
      <c r="G78" s="71"/>
      <c r="H78" s="71"/>
      <c r="I78" s="71"/>
      <c r="J78" s="71"/>
    </row>
    <row r="79" spans="1:10" ht="25.5" hidden="1" x14ac:dyDescent="0.2">
      <c r="A79" s="18">
        <f t="shared" si="15"/>
        <v>3</v>
      </c>
      <c r="B79" s="28"/>
      <c r="C79" s="23" t="s">
        <v>138</v>
      </c>
      <c r="D79" s="43"/>
      <c r="E79" s="71"/>
      <c r="F79" s="71"/>
      <c r="G79" s="71"/>
      <c r="H79" s="71"/>
      <c r="I79" s="71"/>
      <c r="J79" s="71"/>
    </row>
    <row r="80" spans="1:10" ht="25.5" hidden="1" x14ac:dyDescent="0.2">
      <c r="A80" s="18">
        <f>IF(MAX(E80:J80)=0,IF(MIN(E80:J80)=0,3,2),2)</f>
        <v>3</v>
      </c>
      <c r="B80" s="28"/>
      <c r="C80" s="23" t="s">
        <v>129</v>
      </c>
      <c r="D80" s="43"/>
      <c r="E80" s="71"/>
      <c r="F80" s="71"/>
      <c r="G80" s="71"/>
      <c r="H80" s="71"/>
      <c r="I80" s="71"/>
      <c r="J80" s="71"/>
    </row>
    <row r="81" spans="1:10" ht="25.5" hidden="1" x14ac:dyDescent="0.2">
      <c r="A81" s="18">
        <f>IF(MAX(E81:J81)=0,IF(MIN(E81:J81)=0,3,2),2)</f>
        <v>3</v>
      </c>
      <c r="B81" s="28"/>
      <c r="C81" s="23" t="s">
        <v>130</v>
      </c>
      <c r="D81" s="43"/>
      <c r="E81" s="71"/>
      <c r="F81" s="71"/>
      <c r="G81" s="71"/>
      <c r="H81" s="71"/>
      <c r="I81" s="71"/>
      <c r="J81" s="71"/>
    </row>
    <row r="82" spans="1:10" ht="13.5" thickBot="1" x14ac:dyDescent="0.25">
      <c r="A82" s="16">
        <v>1</v>
      </c>
      <c r="B82" s="116"/>
      <c r="C82" s="116"/>
      <c r="D82" s="117"/>
      <c r="E82" s="69"/>
      <c r="F82" s="69"/>
      <c r="G82" s="69"/>
      <c r="H82" s="69"/>
      <c r="I82" s="69"/>
      <c r="J82" s="69"/>
    </row>
  </sheetData>
  <sheetProtection password="F284" sheet="1" objects="1" scenarios="1"/>
  <autoFilter ref="A1:A82">
    <filterColumn colId="0">
      <filters>
        <filter val="1"/>
        <filter val="2"/>
      </filters>
    </filterColumn>
  </autoFilter>
  <dataConsolidate/>
  <pageMargins left="0" right="0" top="0.39370078740157483" bottom="0.39370078740157483" header="0.11811023622047245" footer="0.11811023622047245"/>
  <pageSetup paperSize="9" scale="57" pageOrder="overThenDown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6865" r:id="rId4" name="Button 1">
              <controlPr defaultSize="0" print="0" autoFill="0" autoPict="0" macro="[0]!ButtonTotal_Click">
                <anchor moveWithCells="1" sizeWithCells="1">
                  <from>
                    <xdr:col>2</xdr:col>
                    <xdr:colOff>66675</xdr:colOff>
                    <xdr:row>8</xdr:row>
                    <xdr:rowOff>19050</xdr:rowOff>
                  </from>
                  <to>
                    <xdr:col>2</xdr:col>
                    <xdr:colOff>1085850</xdr:colOff>
                    <xdr:row>10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26</vt:i4>
      </vt:variant>
    </vt:vector>
  </HeadingPairs>
  <TitlesOfParts>
    <vt:vector size="42" baseType="lpstr">
      <vt:lpstr>P_Total</vt:lpstr>
      <vt:lpstr>B</vt:lpstr>
      <vt:lpstr>P (1)</vt:lpstr>
      <vt:lpstr>P (2)</vt:lpstr>
      <vt:lpstr>P (3)</vt:lpstr>
      <vt:lpstr>P (4)</vt:lpstr>
      <vt:lpstr>P (5)</vt:lpstr>
      <vt:lpstr>P (6)</vt:lpstr>
      <vt:lpstr>P (7)</vt:lpstr>
      <vt:lpstr>P (8)</vt:lpstr>
      <vt:lpstr>P (9)</vt:lpstr>
      <vt:lpstr>E</vt:lpstr>
      <vt:lpstr>Progr</vt:lpstr>
      <vt:lpstr>PomoshtenSheet</vt:lpstr>
      <vt:lpstr>Inf</vt:lpstr>
      <vt:lpstr>P</vt:lpstr>
      <vt:lpstr>P!Print_Area</vt:lpstr>
      <vt:lpstr>'P (1)'!Print_Area</vt:lpstr>
      <vt:lpstr>'P (2)'!Print_Area</vt:lpstr>
      <vt:lpstr>'P (3)'!Print_Area</vt:lpstr>
      <vt:lpstr>'P (4)'!Print_Area</vt:lpstr>
      <vt:lpstr>'P (5)'!Print_Area</vt:lpstr>
      <vt:lpstr>'P (6)'!Print_Area</vt:lpstr>
      <vt:lpstr>'P (7)'!Print_Area</vt:lpstr>
      <vt:lpstr>'P (8)'!Print_Area</vt:lpstr>
      <vt:lpstr>'P (9)'!Print_Area</vt:lpstr>
      <vt:lpstr>P_Total!Print_Area</vt:lpstr>
      <vt:lpstr>PomoshtenSheet!Print_Area</vt:lpstr>
      <vt:lpstr>Progr!Print_Area</vt:lpstr>
      <vt:lpstr>P!Print_Titles</vt:lpstr>
      <vt:lpstr>'P (1)'!Print_Titles</vt:lpstr>
      <vt:lpstr>'P (2)'!Print_Titles</vt:lpstr>
      <vt:lpstr>'P (3)'!Print_Titles</vt:lpstr>
      <vt:lpstr>'P (4)'!Print_Titles</vt:lpstr>
      <vt:lpstr>'P (5)'!Print_Titles</vt:lpstr>
      <vt:lpstr>'P (6)'!Print_Titles</vt:lpstr>
      <vt:lpstr>'P (7)'!Print_Titles</vt:lpstr>
      <vt:lpstr>'P (8)'!Print_Titles</vt:lpstr>
      <vt:lpstr>'P (9)'!Print_Titles</vt:lpstr>
      <vt:lpstr>P_Total!Print_Titles</vt:lpstr>
      <vt:lpstr>PomoshtenSheet!Print_Titles</vt:lpstr>
      <vt:lpstr>Progr!Print_Titles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IDinkova</dc:creator>
  <cp:lastModifiedBy>DStankulova</cp:lastModifiedBy>
  <cp:lastPrinted>2014-10-27T14:55:20Z</cp:lastPrinted>
  <dcterms:created xsi:type="dcterms:W3CDTF">2007-01-22T11:17:31Z</dcterms:created>
  <dcterms:modified xsi:type="dcterms:W3CDTF">2015-02-20T11:55:49Z</dcterms:modified>
</cp:coreProperties>
</file>