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1760" windowHeight="1005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H149" i="2" l="1"/>
  <c r="G149" i="2" l="1"/>
  <c r="F149" i="2" l="1"/>
  <c r="I21" i="1" l="1"/>
  <c r="D23" i="1"/>
  <c r="I23" i="1"/>
  <c r="E149" i="2"/>
  <c r="I24" i="1"/>
  <c r="I19" i="1"/>
  <c r="I18" i="1"/>
  <c r="I17" i="1"/>
  <c r="I16" i="1"/>
  <c r="I13" i="1" s="1"/>
  <c r="I15" i="1"/>
  <c r="I14" i="1"/>
  <c r="I22" i="1"/>
  <c r="I143" i="2" l="1"/>
  <c r="H143" i="2"/>
  <c r="G143" i="2"/>
  <c r="F143" i="2"/>
  <c r="E143" i="2"/>
  <c r="D143" i="2"/>
  <c r="I126" i="2"/>
  <c r="H126" i="2"/>
  <c r="H22" i="1" s="1"/>
  <c r="H21" i="1" s="1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H91" i="2"/>
  <c r="H19" i="1" s="1"/>
  <c r="G91" i="2"/>
  <c r="G19" i="1" s="1"/>
  <c r="F91" i="2"/>
  <c r="F19" i="1" s="1"/>
  <c r="E91" i="2"/>
  <c r="E19" i="1" s="1"/>
  <c r="D91" i="2"/>
  <c r="I75" i="2"/>
  <c r="H75" i="2"/>
  <c r="H18" i="1" s="1"/>
  <c r="G75" i="2"/>
  <c r="G18" i="1" s="1"/>
  <c r="F75" i="2"/>
  <c r="F18" i="1" s="1"/>
  <c r="E75" i="2"/>
  <c r="E18" i="1" s="1"/>
  <c r="D75" i="2"/>
  <c r="I58" i="2"/>
  <c r="H58" i="2"/>
  <c r="H17" i="1" s="1"/>
  <c r="G58" i="2"/>
  <c r="G17" i="1" s="1"/>
  <c r="F58" i="2"/>
  <c r="F17" i="1" s="1"/>
  <c r="E58" i="2"/>
  <c r="E17" i="1" s="1"/>
  <c r="D58" i="2"/>
  <c r="I42" i="2"/>
  <c r="H42" i="2"/>
  <c r="H16" i="1" s="1"/>
  <c r="G42" i="2"/>
  <c r="G16" i="1" s="1"/>
  <c r="F42" i="2"/>
  <c r="F16" i="1" s="1"/>
  <c r="E42" i="2"/>
  <c r="E16" i="1" s="1"/>
  <c r="D42" i="2"/>
  <c r="I26" i="2"/>
  <c r="H26" i="2"/>
  <c r="H15" i="1" s="1"/>
  <c r="G26" i="2"/>
  <c r="G15" i="1" s="1"/>
  <c r="F26" i="2"/>
  <c r="F15" i="1" s="1"/>
  <c r="E26" i="2"/>
  <c r="E15" i="1" s="1"/>
  <c r="D26" i="2"/>
  <c r="I10" i="2"/>
  <c r="H10" i="2"/>
  <c r="H14" i="1" s="1"/>
  <c r="G10" i="2"/>
  <c r="G14" i="1" s="1"/>
  <c r="F10" i="2"/>
  <c r="F14" i="1" s="1"/>
  <c r="E10" i="2"/>
  <c r="E14" i="1" s="1"/>
  <c r="D10" i="2"/>
  <c r="D14" i="1" s="1"/>
  <c r="F13" i="1" l="1"/>
  <c r="E151" i="2"/>
  <c r="E23" i="1" s="1"/>
  <c r="I151" i="2"/>
  <c r="D151" i="2"/>
  <c r="F151" i="2"/>
  <c r="F23" i="1" s="1"/>
  <c r="H151" i="2"/>
  <c r="H23" i="1" s="1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D117" i="2"/>
  <c r="D20" i="1"/>
  <c r="F117" i="2"/>
  <c r="F20" i="1"/>
  <c r="H117" i="2"/>
  <c r="H20" i="1"/>
  <c r="H13" i="1" s="1"/>
  <c r="G117" i="2"/>
  <c r="G20" i="1"/>
  <c r="G13" i="1" s="1"/>
  <c r="D99" i="2"/>
  <c r="D19" i="1"/>
  <c r="D13" i="1" s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H24" i="1" l="1"/>
  <c r="G24" i="1"/>
  <c r="E24" i="1"/>
  <c r="F24" i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<sst xmlns="http://schemas.openxmlformats.org/spreadsheetml/2006/main" count="295" uniqueCount="63">
  <si>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</si>
  <si>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</si>
  <si>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</si>
  <si>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</si>
  <si>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</si>
  <si>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</si>
  <si>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</si>
  <si>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</si>
  <si>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</si>
  <si>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</si>
  <si>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</si>
  <si>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</si>
  <si>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</si>
  <si>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</si>
  <si>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</si>
  <si>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</si>
  <si>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</si>
  <si>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</si>
  <si>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</si>
  <si>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</si>
  <si>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</si>
  <si>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Закон 2015/</t>
  </si>
  <si>
    <t>ПМС № 8 от 2015 г.</t>
  </si>
  <si>
    <t>План 2015 г.</t>
  </si>
  <si>
    <t>31 март 2015 г.</t>
  </si>
  <si>
    <t>30 юни 2015 г.</t>
  </si>
  <si>
    <t>30 септември 2015 г.</t>
  </si>
  <si>
    <t>31 декември 2015 г.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</si>
  <si>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</si>
  <si>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</si>
  <si>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</si>
  <si>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</si>
  <si>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</si>
  <si>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</si>
  <si>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</si>
  <si>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</si>
  <si>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</si>
  <si>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* Класификационен код съгласно РМС № 436 от 2014 г., изм. с РМС № 798 от 2014 г.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</si>
  <si>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</si>
  <si>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</si>
  <si>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</si>
  <si>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</si>
  <si>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</si>
  <si>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</si>
  <si>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</si>
  <si>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</si>
  <si>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</si>
  <si>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</si>
  <si>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</si>
  <si>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</si>
  <si>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</si>
  <si>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</si>
  <si>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</si>
  <si>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</si>
  <si>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</si>
  <si>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</si>
  <si>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</si>
  <si>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</si>
  <si>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</si>
  <si>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</si>
  <si>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 xml:space="preserve"> към 30.09.2015 г.</t>
  </si>
  <si>
    <t>на Министерство на околната среда и водите към 30.09.2015 г.</t>
  </si>
  <si>
    <t>към 30.09.2015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</si>
</sst>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topLeftCell="A13" workbookViewId="0">
      <selection activeCell="H23" sqref="H23"/>
    </sheetView>
  </sheetViews>
  <sheetFormatPr defaultRowHeight="12.75" x14ac:dyDescent="0.2"/>
  <cols>
    <col min="1" max="1" width="3.5" style="45" customWidth="1"/>
    <col min="2" max="2" width="9.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36</v>
      </c>
      <c r="D2" s="54"/>
      <c r="E2" s="54"/>
      <c r="F2" s="54"/>
      <c r="G2" s="54"/>
      <c r="H2" s="54"/>
      <c r="I2" s="54"/>
    </row>
    <row r="3" spans="2:10" x14ac:dyDescent="0.2">
      <c r="C3" s="54" t="s">
        <v>61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62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38</v>
      </c>
      <c r="C10" s="51" t="s">
        <v>2</v>
      </c>
      <c r="D10" s="1" t="s">
        <v>21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25.5" x14ac:dyDescent="0.2">
      <c r="B11" s="52"/>
      <c r="C11" s="52"/>
      <c r="D11" s="2" t="s">
        <v>22</v>
      </c>
      <c r="E11" s="2" t="s">
        <v>23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24</v>
      </c>
      <c r="G12" s="4" t="s">
        <v>25</v>
      </c>
      <c r="H12" s="4" t="s">
        <v>26</v>
      </c>
      <c r="I12" s="4" t="s">
        <v>27</v>
      </c>
    </row>
    <row r="13" spans="2:10" ht="26.25" thickBot="1" x14ac:dyDescent="0.25">
      <c r="B13" s="49" t="s">
        <v>49</v>
      </c>
      <c r="C13" s="41" t="s">
        <v>33</v>
      </c>
      <c r="D13" s="6">
        <f>D14+D15+D16+D17+D18+D19+D20</f>
        <v>19766899</v>
      </c>
      <c r="E13" s="6">
        <f t="shared" ref="E13:I13" si="0">E14+E15+E16+E17+E18+E19+E20</f>
        <v>31242289</v>
      </c>
      <c r="F13" s="6">
        <f t="shared" si="0"/>
        <v>5449553</v>
      </c>
      <c r="G13" s="6">
        <f t="shared" si="0"/>
        <v>11631587</v>
      </c>
      <c r="H13" s="6">
        <f t="shared" si="0"/>
        <v>18090705</v>
      </c>
      <c r="I13" s="6">
        <f t="shared" si="0"/>
        <v>0</v>
      </c>
    </row>
    <row r="14" spans="2:10" ht="28.5" customHeight="1" thickBot="1" x14ac:dyDescent="0.25">
      <c r="B14" s="50" t="s">
        <v>50</v>
      </c>
      <c r="C14" s="42" t="s">
        <v>20</v>
      </c>
      <c r="D14" s="39">
        <f>SUM(програми!D10)</f>
        <v>5712899</v>
      </c>
      <c r="E14" s="39">
        <f>SUM(програми!E10)</f>
        <v>10782763</v>
      </c>
      <c r="F14" s="39">
        <f>SUM(програми!F10)</f>
        <v>2355310</v>
      </c>
      <c r="G14" s="39">
        <f>SUM(програми!G10)</f>
        <v>4782022</v>
      </c>
      <c r="H14" s="39">
        <f>SUM(програми!H10)</f>
        <v>6786004</v>
      </c>
      <c r="I14" s="39">
        <f>SUM(програми!I10)</f>
        <v>0</v>
      </c>
    </row>
    <row r="15" spans="2:10" ht="26.25" thickBot="1" x14ac:dyDescent="0.25">
      <c r="B15" s="50" t="s">
        <v>51</v>
      </c>
      <c r="C15" s="42" t="s">
        <v>28</v>
      </c>
      <c r="D15" s="39">
        <f>SUM(програми!D26)</f>
        <v>2646100</v>
      </c>
      <c r="E15" s="39">
        <f>SUM(програми!E26)</f>
        <v>8954366</v>
      </c>
      <c r="F15" s="39">
        <f>SUM(програми!F26)</f>
        <v>897200</v>
      </c>
      <c r="G15" s="39">
        <f>SUM(програми!G26)</f>
        <v>1984918</v>
      </c>
      <c r="H15" s="39">
        <f>SUM(програми!H26)</f>
        <v>3954244</v>
      </c>
      <c r="I15" s="39">
        <f>SUM(програми!I26)</f>
        <v>0</v>
      </c>
    </row>
    <row r="16" spans="2:10" ht="39" thickBot="1" x14ac:dyDescent="0.25">
      <c r="B16" s="50" t="s">
        <v>52</v>
      </c>
      <c r="C16" s="42" t="s">
        <v>29</v>
      </c>
      <c r="D16" s="39">
        <f>SUM(програми!D42)</f>
        <v>1343900</v>
      </c>
      <c r="E16" s="39">
        <f>SUM(програми!E42)</f>
        <v>1347505</v>
      </c>
      <c r="F16" s="39">
        <f>SUM(програми!F42)</f>
        <v>254077</v>
      </c>
      <c r="G16" s="39">
        <f>SUM(програми!G42)</f>
        <v>682931</v>
      </c>
      <c r="H16" s="39">
        <f>SUM(програми!H42)</f>
        <v>974695</v>
      </c>
      <c r="I16" s="39">
        <f>SUM(програми!I42)</f>
        <v>0</v>
      </c>
    </row>
    <row r="17" spans="2:9" ht="39" thickBot="1" x14ac:dyDescent="0.25">
      <c r="B17" s="50" t="s">
        <v>53</v>
      </c>
      <c r="C17" s="42" t="s">
        <v>30</v>
      </c>
      <c r="D17" s="39">
        <f>SUM(програми!D58)</f>
        <v>5752200</v>
      </c>
      <c r="E17" s="39">
        <f>SUM(програми!E58)</f>
        <v>5920472</v>
      </c>
      <c r="F17" s="39">
        <f>SUM(програми!F58)</f>
        <v>1134012</v>
      </c>
      <c r="G17" s="39">
        <f>SUM(програми!G58)</f>
        <v>2460243</v>
      </c>
      <c r="H17" s="39">
        <f>SUM(програми!H58)</f>
        <v>3815444</v>
      </c>
      <c r="I17" s="39">
        <f>SUM(програми!I58)</f>
        <v>0</v>
      </c>
    </row>
    <row r="18" spans="2:9" ht="39" thickBot="1" x14ac:dyDescent="0.25">
      <c r="B18" s="50" t="s">
        <v>54</v>
      </c>
      <c r="C18" s="42" t="s">
        <v>34</v>
      </c>
      <c r="D18" s="39">
        <f>SUM(програми!D75)</f>
        <v>1107700</v>
      </c>
      <c r="E18" s="39">
        <f>SUM(програми!E75)</f>
        <v>1105059</v>
      </c>
      <c r="F18" s="39">
        <f>SUM(програми!F75)</f>
        <v>212976</v>
      </c>
      <c r="G18" s="39">
        <f>SUM(програми!G75)</f>
        <v>446627</v>
      </c>
      <c r="H18" s="39">
        <f>SUM(програми!H75)</f>
        <v>654762</v>
      </c>
      <c r="I18" s="39">
        <f>SUM(програми!I75)</f>
        <v>0</v>
      </c>
    </row>
    <row r="19" spans="2:9" ht="26.25" thickBot="1" x14ac:dyDescent="0.25">
      <c r="B19" s="50" t="s">
        <v>55</v>
      </c>
      <c r="C19" s="42" t="s">
        <v>31</v>
      </c>
      <c r="D19" s="39">
        <f>SUM(програми!D91)</f>
        <v>2642100</v>
      </c>
      <c r="E19" s="39">
        <f>SUM(програми!E91)</f>
        <v>2573462</v>
      </c>
      <c r="F19" s="39">
        <f>SUM(програми!F91)</f>
        <v>494817</v>
      </c>
      <c r="G19" s="39">
        <f>SUM(програми!G91)</f>
        <v>1014247</v>
      </c>
      <c r="H19" s="39">
        <f>SUM(програми!H91)</f>
        <v>1573121</v>
      </c>
      <c r="I19" s="39">
        <f>SUM(програми!I91)</f>
        <v>0</v>
      </c>
    </row>
    <row r="20" spans="2:9" ht="26.25" thickBot="1" x14ac:dyDescent="0.25">
      <c r="B20" s="50" t="s">
        <v>56</v>
      </c>
      <c r="C20" s="42" t="s">
        <v>32</v>
      </c>
      <c r="D20" s="39">
        <f>SUM(програми!D109)</f>
        <v>562000</v>
      </c>
      <c r="E20" s="39">
        <f>SUM(програми!E109)</f>
        <v>558662</v>
      </c>
      <c r="F20" s="39">
        <f>SUM(програми!F109)</f>
        <v>101161</v>
      </c>
      <c r="G20" s="39">
        <f>SUM(програми!G109)</f>
        <v>260599</v>
      </c>
      <c r="H20" s="39">
        <f>SUM(програми!H109)</f>
        <v>332435</v>
      </c>
      <c r="I20" s="39">
        <f>SUM(програми!I109)</f>
        <v>0</v>
      </c>
    </row>
    <row r="21" spans="2:9" ht="39" thickBot="1" x14ac:dyDescent="0.25">
      <c r="B21" s="49" t="s">
        <v>57</v>
      </c>
      <c r="C21" s="41" t="s">
        <v>19</v>
      </c>
      <c r="D21" s="6">
        <f>D22</f>
        <v>9115000</v>
      </c>
      <c r="E21" s="6">
        <f t="shared" ref="E21:I21" si="1">E22</f>
        <v>9536660</v>
      </c>
      <c r="F21" s="6">
        <f t="shared" si="1"/>
        <v>1541601</v>
      </c>
      <c r="G21" s="6">
        <f t="shared" si="1"/>
        <v>3722922</v>
      </c>
      <c r="H21" s="6">
        <f t="shared" si="1"/>
        <v>5965998</v>
      </c>
      <c r="I21" s="6">
        <f t="shared" si="1"/>
        <v>0</v>
      </c>
    </row>
    <row r="22" spans="2:9" ht="26.25" thickBot="1" x14ac:dyDescent="0.25">
      <c r="B22" s="50" t="s">
        <v>58</v>
      </c>
      <c r="C22" s="42" t="s">
        <v>35</v>
      </c>
      <c r="D22" s="39">
        <f>SUM(програми!D126)</f>
        <v>9115000</v>
      </c>
      <c r="E22" s="39">
        <f>SUM(програми!E126)</f>
        <v>9536660</v>
      </c>
      <c r="F22" s="39">
        <f>SUM(програми!F126)</f>
        <v>1541601</v>
      </c>
      <c r="G22" s="39">
        <f>SUM(програми!G126)</f>
        <v>3722922</v>
      </c>
      <c r="H22" s="39">
        <f>SUM(програми!H126)</f>
        <v>5965998</v>
      </c>
      <c r="I22" s="39">
        <f>SUM(програми!I126)</f>
        <v>0</v>
      </c>
    </row>
    <row r="23" spans="2:9" ht="13.5" thickBot="1" x14ac:dyDescent="0.25">
      <c r="B23" s="49" t="s">
        <v>48</v>
      </c>
      <c r="C23" s="43" t="s">
        <v>6</v>
      </c>
      <c r="D23" s="7">
        <f>SUM(програми!D151)</f>
        <v>14600001</v>
      </c>
      <c r="E23" s="7">
        <f>SUM(програми!E151)</f>
        <v>14286402</v>
      </c>
      <c r="F23" s="7">
        <f>SUM(програми!F151)</f>
        <v>3229178</v>
      </c>
      <c r="G23" s="7">
        <f>SUM(програми!G151)</f>
        <v>6849388</v>
      </c>
      <c r="H23" s="7">
        <f>SUM(програми!H151)</f>
        <v>9380230</v>
      </c>
      <c r="I23" s="7">
        <f>SUM(програми!I151)</f>
        <v>0</v>
      </c>
    </row>
    <row r="24" spans="2:9" ht="13.5" thickBot="1" x14ac:dyDescent="0.25">
      <c r="B24" s="44"/>
      <c r="C24" s="43" t="s">
        <v>7</v>
      </c>
      <c r="D24" s="6">
        <f>D13+D21+D23</f>
        <v>43481900</v>
      </c>
      <c r="E24" s="6">
        <f t="shared" ref="E24:I24" si="2">E13+E21+E23</f>
        <v>55065351</v>
      </c>
      <c r="F24" s="6">
        <f t="shared" si="2"/>
        <v>10220332</v>
      </c>
      <c r="G24" s="6">
        <f t="shared" si="2"/>
        <v>22203897</v>
      </c>
      <c r="H24" s="6">
        <f t="shared" si="2"/>
        <v>33436933</v>
      </c>
      <c r="I24" s="6">
        <f t="shared" si="2"/>
        <v>0</v>
      </c>
    </row>
    <row r="26" spans="2:9" x14ac:dyDescent="0.2">
      <c r="B26" s="40" t="s">
        <v>37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workbookViewId="0">
      <selection activeCell="D20" activeCellId="8" sqref="D153 D136 D119 D101 D85 D68 D52 D36 D20"/>
    </sheetView>
  </sheetViews>
  <sheetFormatPr defaultRowHeight="15.75" x14ac:dyDescent="0.25"/>
  <cols>
    <col min="1" max="1" width="3.625" customWidth="1"/>
    <col min="2" max="2" width="10" customWidth="1"/>
    <col min="3" max="3" width="39.2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60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39</v>
      </c>
      <c r="D6" s="62"/>
      <c r="E6" s="62"/>
      <c r="F6" s="62"/>
      <c r="G6" s="62"/>
      <c r="H6" s="62"/>
      <c r="I6" s="63"/>
    </row>
    <row r="7" spans="3:9" ht="25.5" x14ac:dyDescent="0.25">
      <c r="C7" s="8" t="s">
        <v>9</v>
      </c>
      <c r="D7" s="2" t="s">
        <v>21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22</v>
      </c>
      <c r="E8" s="2" t="s">
        <v>23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24</v>
      </c>
      <c r="G9" s="4" t="s">
        <v>25</v>
      </c>
      <c r="H9" s="4" t="s">
        <v>26</v>
      </c>
      <c r="I9" s="4" t="s">
        <v>27</v>
      </c>
    </row>
    <row r="10" spans="3:9" ht="16.5" thickBot="1" x14ac:dyDescent="0.3">
      <c r="C10" s="10" t="s">
        <v>11</v>
      </c>
      <c r="D10" s="11">
        <f>D12+D13+D14</f>
        <v>5712899</v>
      </c>
      <c r="E10" s="11">
        <f t="shared" ref="E10:I10" si="0">E12+E13+E14</f>
        <v>10782763</v>
      </c>
      <c r="F10" s="11">
        <f t="shared" si="0"/>
        <v>2355310</v>
      </c>
      <c r="G10" s="11">
        <f t="shared" si="0"/>
        <v>4782022</v>
      </c>
      <c r="H10" s="11">
        <f t="shared" si="0"/>
        <v>6786004</v>
      </c>
      <c r="I10" s="11">
        <f t="shared" si="0"/>
        <v>0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3694799</v>
      </c>
      <c r="E12" s="15">
        <v>3693236</v>
      </c>
      <c r="F12" s="15">
        <v>842615</v>
      </c>
      <c r="G12" s="15">
        <v>1741317</v>
      </c>
      <c r="H12" s="15">
        <v>2619063</v>
      </c>
      <c r="I12" s="15">
        <v>0</v>
      </c>
    </row>
    <row r="13" spans="3:9" ht="16.5" thickBot="1" x14ac:dyDescent="0.3">
      <c r="C13" s="14" t="s">
        <v>14</v>
      </c>
      <c r="D13" s="15">
        <v>2018100</v>
      </c>
      <c r="E13" s="15">
        <v>5886848</v>
      </c>
      <c r="F13" s="15">
        <v>1410163</v>
      </c>
      <c r="G13" s="15">
        <v>2936591</v>
      </c>
      <c r="H13" s="15">
        <v>4035355</v>
      </c>
      <c r="I13" s="15">
        <v>0</v>
      </c>
    </row>
    <row r="14" spans="3:9" ht="16.5" thickBot="1" x14ac:dyDescent="0.3">
      <c r="C14" s="14" t="s">
        <v>15</v>
      </c>
      <c r="D14" s="15">
        <v>0</v>
      </c>
      <c r="E14" s="15">
        <v>1202679</v>
      </c>
      <c r="F14" s="15">
        <v>102532</v>
      </c>
      <c r="G14" s="15">
        <v>104114</v>
      </c>
      <c r="H14" s="15">
        <v>131586</v>
      </c>
      <c r="I14" s="15">
        <v>0</v>
      </c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16.5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5712899</v>
      </c>
      <c r="E18" s="11">
        <f t="shared" si="1"/>
        <v>10782763</v>
      </c>
      <c r="F18" s="11">
        <f t="shared" si="1"/>
        <v>2355310</v>
      </c>
      <c r="G18" s="11">
        <f t="shared" si="1"/>
        <v>4782022</v>
      </c>
      <c r="H18" s="11">
        <f t="shared" si="1"/>
        <v>6786004</v>
      </c>
      <c r="I18" s="11">
        <f t="shared" si="1"/>
        <v>0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265</v>
      </c>
      <c r="E20" s="13">
        <v>265</v>
      </c>
      <c r="F20" s="13">
        <v>247</v>
      </c>
      <c r="G20" s="13">
        <v>246</v>
      </c>
      <c r="H20" s="13">
        <v>243</v>
      </c>
      <c r="I20" s="16">
        <v>0</v>
      </c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40</v>
      </c>
      <c r="D22" s="62"/>
      <c r="E22" s="62"/>
      <c r="F22" s="62"/>
      <c r="G22" s="62"/>
      <c r="H22" s="62"/>
      <c r="I22" s="63"/>
    </row>
    <row r="23" spans="3:9" ht="25.5" x14ac:dyDescent="0.25">
      <c r="C23" s="8" t="s">
        <v>9</v>
      </c>
      <c r="D23" s="2" t="s">
        <v>21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22</v>
      </c>
      <c r="E24" s="2" t="s">
        <v>23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24</v>
      </c>
      <c r="G25" s="4" t="s">
        <v>25</v>
      </c>
      <c r="H25" s="4" t="s">
        <v>26</v>
      </c>
      <c r="I25" s="4" t="s">
        <v>27</v>
      </c>
    </row>
    <row r="26" spans="3:9" ht="16.5" thickBot="1" x14ac:dyDescent="0.3">
      <c r="C26" s="10" t="s">
        <v>11</v>
      </c>
      <c r="D26" s="11">
        <f>D28+D29+D30</f>
        <v>2646100</v>
      </c>
      <c r="E26" s="11">
        <f t="shared" ref="E26:I26" si="2">E28+E29+E30</f>
        <v>8954366</v>
      </c>
      <c r="F26" s="11">
        <f t="shared" si="2"/>
        <v>897200</v>
      </c>
      <c r="G26" s="11">
        <f t="shared" si="2"/>
        <v>1984918</v>
      </c>
      <c r="H26" s="11">
        <f t="shared" si="2"/>
        <v>3954244</v>
      </c>
      <c r="I26" s="11">
        <f t="shared" si="2"/>
        <v>0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1896100</v>
      </c>
      <c r="E28" s="13">
        <v>1902148</v>
      </c>
      <c r="F28" s="13">
        <v>451233</v>
      </c>
      <c r="G28" s="13">
        <v>909562</v>
      </c>
      <c r="H28" s="13">
        <v>1361799</v>
      </c>
      <c r="I28" s="13">
        <v>0</v>
      </c>
    </row>
    <row r="29" spans="3:9" ht="16.5" thickBot="1" x14ac:dyDescent="0.3">
      <c r="C29" s="14" t="s">
        <v>14</v>
      </c>
      <c r="D29" s="13">
        <v>750000</v>
      </c>
      <c r="E29" s="13">
        <v>1197468</v>
      </c>
      <c r="F29" s="13">
        <v>274124</v>
      </c>
      <c r="G29" s="13">
        <v>357538</v>
      </c>
      <c r="H29" s="13">
        <v>433585</v>
      </c>
      <c r="I29" s="13">
        <v>0</v>
      </c>
    </row>
    <row r="30" spans="3:9" ht="16.5" thickBot="1" x14ac:dyDescent="0.3">
      <c r="C30" s="14" t="s">
        <v>15</v>
      </c>
      <c r="D30" s="13">
        <v>0</v>
      </c>
      <c r="E30" s="13">
        <v>5854750</v>
      </c>
      <c r="F30" s="13">
        <v>171843</v>
      </c>
      <c r="G30" s="13">
        <v>717818</v>
      </c>
      <c r="H30" s="13">
        <v>2158860</v>
      </c>
      <c r="I30" s="13">
        <v>0</v>
      </c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16.5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2646100</v>
      </c>
      <c r="E34" s="11">
        <f t="shared" si="3"/>
        <v>8954366</v>
      </c>
      <c r="F34" s="11">
        <f t="shared" si="3"/>
        <v>897200</v>
      </c>
      <c r="G34" s="11">
        <f t="shared" si="3"/>
        <v>1984918</v>
      </c>
      <c r="H34" s="11">
        <f t="shared" si="3"/>
        <v>3954244</v>
      </c>
      <c r="I34" s="11">
        <f t="shared" si="3"/>
        <v>0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144</v>
      </c>
      <c r="F36" s="13">
        <v>132</v>
      </c>
      <c r="G36" s="13">
        <v>132</v>
      </c>
      <c r="H36" s="13">
        <v>130</v>
      </c>
      <c r="I36" s="13"/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41</v>
      </c>
      <c r="D38" s="57"/>
      <c r="E38" s="57"/>
      <c r="F38" s="57"/>
      <c r="G38" s="57"/>
      <c r="H38" s="57"/>
      <c r="I38" s="58"/>
    </row>
    <row r="39" spans="3:9" ht="25.5" x14ac:dyDescent="0.25">
      <c r="C39" s="18" t="s">
        <v>9</v>
      </c>
      <c r="D39" s="2" t="s">
        <v>21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22</v>
      </c>
      <c r="E40" s="2" t="s">
        <v>23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24</v>
      </c>
      <c r="G41" s="4" t="s">
        <v>25</v>
      </c>
      <c r="H41" s="4" t="s">
        <v>26</v>
      </c>
      <c r="I41" s="4" t="s">
        <v>27</v>
      </c>
    </row>
    <row r="42" spans="3:9" ht="16.5" thickBot="1" x14ac:dyDescent="0.3">
      <c r="C42" s="20" t="s">
        <v>11</v>
      </c>
      <c r="D42" s="11">
        <f>D44+D45+D46</f>
        <v>1343900</v>
      </c>
      <c r="E42" s="11">
        <f t="shared" ref="E42:I42" si="4">E44+E45+E46</f>
        <v>1347505</v>
      </c>
      <c r="F42" s="11">
        <f t="shared" si="4"/>
        <v>254077</v>
      </c>
      <c r="G42" s="11">
        <f t="shared" si="4"/>
        <v>682931</v>
      </c>
      <c r="H42" s="11">
        <f t="shared" si="4"/>
        <v>974695</v>
      </c>
      <c r="I42" s="11">
        <f t="shared" si="4"/>
        <v>0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980100</v>
      </c>
      <c r="E44" s="22">
        <v>983705</v>
      </c>
      <c r="F44" s="22">
        <v>218274</v>
      </c>
      <c r="G44" s="22">
        <v>435513</v>
      </c>
      <c r="H44" s="22">
        <v>650250</v>
      </c>
      <c r="I44" s="22">
        <v>0</v>
      </c>
    </row>
    <row r="45" spans="3:9" ht="16.5" thickBot="1" x14ac:dyDescent="0.3">
      <c r="C45" s="23" t="s">
        <v>14</v>
      </c>
      <c r="D45" s="22">
        <v>363800</v>
      </c>
      <c r="E45" s="22">
        <v>363800</v>
      </c>
      <c r="F45" s="22">
        <v>35803</v>
      </c>
      <c r="G45" s="22">
        <v>247418</v>
      </c>
      <c r="H45" s="22">
        <v>324445</v>
      </c>
      <c r="I45" s="22">
        <v>0</v>
      </c>
    </row>
    <row r="46" spans="3:9" ht="16.5" thickBot="1" x14ac:dyDescent="0.3">
      <c r="C46" s="23" t="s">
        <v>15</v>
      </c>
      <c r="D46" s="22">
        <v>0</v>
      </c>
      <c r="E46" s="22"/>
      <c r="F46" s="22">
        <v>0</v>
      </c>
      <c r="G46" s="22">
        <v>0</v>
      </c>
      <c r="H46" s="22">
        <v>0</v>
      </c>
      <c r="I46" s="22">
        <v>0</v>
      </c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16.5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1343900</v>
      </c>
      <c r="E50" s="11">
        <f t="shared" si="5"/>
        <v>1347505</v>
      </c>
      <c r="F50" s="11">
        <f t="shared" si="5"/>
        <v>254077</v>
      </c>
      <c r="G50" s="11">
        <f t="shared" si="5"/>
        <v>682931</v>
      </c>
      <c r="H50" s="11">
        <f t="shared" si="5"/>
        <v>974695</v>
      </c>
      <c r="I50" s="11">
        <f t="shared" si="5"/>
        <v>0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68</v>
      </c>
      <c r="E52" s="37">
        <v>68</v>
      </c>
      <c r="F52" s="37">
        <v>55</v>
      </c>
      <c r="G52" s="37">
        <v>54</v>
      </c>
      <c r="H52" s="38">
        <v>59</v>
      </c>
      <c r="I52" s="36"/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42</v>
      </c>
      <c r="D54" s="57"/>
      <c r="E54" s="57"/>
      <c r="F54" s="57"/>
      <c r="G54" s="57"/>
      <c r="H54" s="57"/>
      <c r="I54" s="58"/>
    </row>
    <row r="55" spans="3:9" ht="25.5" x14ac:dyDescent="0.25">
      <c r="C55" s="18" t="s">
        <v>9</v>
      </c>
      <c r="D55" s="2" t="s">
        <v>21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22</v>
      </c>
      <c r="E56" s="2" t="s">
        <v>23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24</v>
      </c>
      <c r="G57" s="4" t="s">
        <v>25</v>
      </c>
      <c r="H57" s="4" t="s">
        <v>26</v>
      </c>
      <c r="I57" s="4" t="s">
        <v>27</v>
      </c>
    </row>
    <row r="58" spans="3:9" ht="16.5" thickBot="1" x14ac:dyDescent="0.3">
      <c r="C58" s="20" t="s">
        <v>11</v>
      </c>
      <c r="D58" s="11">
        <f>D60+D61+D62</f>
        <v>5752200</v>
      </c>
      <c r="E58" s="11">
        <f t="shared" ref="E58:I58" si="6">E60+E61+E62</f>
        <v>5920472</v>
      </c>
      <c r="F58" s="11">
        <f t="shared" si="6"/>
        <v>1134012</v>
      </c>
      <c r="G58" s="11">
        <f t="shared" si="6"/>
        <v>2460243</v>
      </c>
      <c r="H58" s="11">
        <f t="shared" si="6"/>
        <v>3815444</v>
      </c>
      <c r="I58" s="11">
        <f t="shared" si="6"/>
        <v>0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3743600</v>
      </c>
      <c r="E60" s="22">
        <v>3898161</v>
      </c>
      <c r="F60" s="22">
        <v>890419</v>
      </c>
      <c r="G60" s="22">
        <v>1920959</v>
      </c>
      <c r="H60" s="22">
        <v>2913702</v>
      </c>
      <c r="I60" s="22">
        <v>0</v>
      </c>
    </row>
    <row r="61" spans="3:9" ht="16.5" thickBot="1" x14ac:dyDescent="0.3">
      <c r="C61" s="23" t="s">
        <v>14</v>
      </c>
      <c r="D61" s="22">
        <v>2008600</v>
      </c>
      <c r="E61" s="22">
        <v>1892513</v>
      </c>
      <c r="F61" s="22">
        <v>243593</v>
      </c>
      <c r="G61" s="22">
        <v>533498</v>
      </c>
      <c r="H61" s="22">
        <v>865801</v>
      </c>
      <c r="I61" s="22">
        <v>0</v>
      </c>
    </row>
    <row r="62" spans="3:9" ht="16.5" thickBot="1" x14ac:dyDescent="0.3">
      <c r="C62" s="23" t="s">
        <v>15</v>
      </c>
      <c r="D62" s="22">
        <v>0</v>
      </c>
      <c r="E62" s="22">
        <v>129798</v>
      </c>
      <c r="F62" s="22">
        <v>0</v>
      </c>
      <c r="G62" s="22">
        <v>5786</v>
      </c>
      <c r="H62" s="22">
        <v>35941</v>
      </c>
      <c r="I62" s="22">
        <v>0</v>
      </c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16.5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5752200</v>
      </c>
      <c r="E66" s="11">
        <f t="shared" si="7"/>
        <v>5920472</v>
      </c>
      <c r="F66" s="11">
        <f t="shared" si="7"/>
        <v>1134012</v>
      </c>
      <c r="G66" s="11">
        <f t="shared" si="7"/>
        <v>2460243</v>
      </c>
      <c r="H66" s="11">
        <f t="shared" si="7"/>
        <v>3815444</v>
      </c>
      <c r="I66" s="11">
        <f t="shared" si="7"/>
        <v>0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312</v>
      </c>
      <c r="E68" s="27">
        <v>312</v>
      </c>
      <c r="F68" s="27">
        <v>294</v>
      </c>
      <c r="G68" s="27">
        <v>296</v>
      </c>
      <c r="H68" s="27">
        <v>295</v>
      </c>
      <c r="I68" s="27"/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43</v>
      </c>
      <c r="D71" s="57"/>
      <c r="E71" s="57"/>
      <c r="F71" s="57"/>
      <c r="G71" s="57"/>
      <c r="H71" s="57"/>
      <c r="I71" s="58"/>
    </row>
    <row r="72" spans="3:9" ht="25.5" x14ac:dyDescent="0.25">
      <c r="C72" s="18" t="s">
        <v>9</v>
      </c>
      <c r="D72" s="2" t="s">
        <v>21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22</v>
      </c>
      <c r="E73" s="2" t="s">
        <v>23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24</v>
      </c>
      <c r="G74" s="4" t="s">
        <v>25</v>
      </c>
      <c r="H74" s="4" t="s">
        <v>26</v>
      </c>
      <c r="I74" s="4" t="s">
        <v>27</v>
      </c>
    </row>
    <row r="75" spans="3:9" ht="16.5" thickBot="1" x14ac:dyDescent="0.3">
      <c r="C75" s="20" t="s">
        <v>11</v>
      </c>
      <c r="D75" s="11">
        <f>D77+D78+D79</f>
        <v>1107700</v>
      </c>
      <c r="E75" s="11">
        <f t="shared" ref="E75:I75" si="8">E77+E78+E79</f>
        <v>1105059</v>
      </c>
      <c r="F75" s="11">
        <f t="shared" si="8"/>
        <v>212976</v>
      </c>
      <c r="G75" s="11">
        <f t="shared" si="8"/>
        <v>446627</v>
      </c>
      <c r="H75" s="11">
        <f t="shared" si="8"/>
        <v>654762</v>
      </c>
      <c r="I75" s="11">
        <f t="shared" si="8"/>
        <v>0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829400</v>
      </c>
      <c r="E77" s="22">
        <v>826759</v>
      </c>
      <c r="F77" s="22">
        <v>195896</v>
      </c>
      <c r="G77" s="22">
        <v>400796</v>
      </c>
      <c r="H77" s="22">
        <v>592816</v>
      </c>
      <c r="I77" s="22">
        <v>0</v>
      </c>
    </row>
    <row r="78" spans="3:9" ht="16.5" thickBot="1" x14ac:dyDescent="0.3">
      <c r="C78" s="23" t="s">
        <v>14</v>
      </c>
      <c r="D78" s="22">
        <v>278300</v>
      </c>
      <c r="E78" s="22">
        <v>278300</v>
      </c>
      <c r="F78" s="22">
        <v>17080</v>
      </c>
      <c r="G78" s="22">
        <v>45831</v>
      </c>
      <c r="H78" s="22">
        <v>61946</v>
      </c>
      <c r="I78" s="22">
        <v>0</v>
      </c>
    </row>
    <row r="79" spans="3:9" ht="16.5" thickBot="1" x14ac:dyDescent="0.3">
      <c r="C79" s="23" t="s">
        <v>15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16.5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1107700</v>
      </c>
      <c r="E83" s="11">
        <f t="shared" si="9"/>
        <v>1105059</v>
      </c>
      <c r="F83" s="11">
        <f t="shared" si="9"/>
        <v>212976</v>
      </c>
      <c r="G83" s="11">
        <f t="shared" si="9"/>
        <v>446627</v>
      </c>
      <c r="H83" s="11">
        <f t="shared" si="9"/>
        <v>654762</v>
      </c>
      <c r="I83" s="11">
        <f t="shared" si="9"/>
        <v>0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50</v>
      </c>
      <c r="E85" s="37">
        <v>50</v>
      </c>
      <c r="F85" s="37">
        <v>46</v>
      </c>
      <c r="G85" s="37">
        <v>49</v>
      </c>
      <c r="H85" s="37">
        <v>49</v>
      </c>
      <c r="I85" s="37"/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44</v>
      </c>
      <c r="D87" s="57"/>
      <c r="E87" s="57"/>
      <c r="F87" s="57"/>
      <c r="G87" s="57"/>
      <c r="H87" s="57"/>
      <c r="I87" s="58"/>
    </row>
    <row r="88" spans="3:9" ht="25.5" x14ac:dyDescent="0.25">
      <c r="C88" s="18" t="s">
        <v>9</v>
      </c>
      <c r="D88" s="2" t="s">
        <v>21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22</v>
      </c>
      <c r="E89" s="2" t="s">
        <v>23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24</v>
      </c>
      <c r="G90" s="4" t="s">
        <v>25</v>
      </c>
      <c r="H90" s="4" t="s">
        <v>26</v>
      </c>
      <c r="I90" s="4" t="s">
        <v>27</v>
      </c>
    </row>
    <row r="91" spans="3:9" ht="16.5" thickBot="1" x14ac:dyDescent="0.3">
      <c r="C91" s="20" t="s">
        <v>11</v>
      </c>
      <c r="D91" s="11">
        <f>D93+D94+D95</f>
        <v>2642100</v>
      </c>
      <c r="E91" s="11">
        <f t="shared" ref="E91:I91" si="10">E93+E94+E95</f>
        <v>2573462</v>
      </c>
      <c r="F91" s="11">
        <f t="shared" si="10"/>
        <v>494817</v>
      </c>
      <c r="G91" s="11">
        <f t="shared" si="10"/>
        <v>1014247</v>
      </c>
      <c r="H91" s="11">
        <f t="shared" si="10"/>
        <v>1573121</v>
      </c>
      <c r="I91" s="11">
        <f t="shared" si="10"/>
        <v>0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1995700</v>
      </c>
      <c r="E93" s="22">
        <v>1927062</v>
      </c>
      <c r="F93" s="22">
        <v>426341</v>
      </c>
      <c r="G93" s="22">
        <v>872024</v>
      </c>
      <c r="H93" s="22">
        <v>1362398</v>
      </c>
      <c r="I93" s="22">
        <v>0</v>
      </c>
    </row>
    <row r="94" spans="3:9" ht="16.5" thickBot="1" x14ac:dyDescent="0.3">
      <c r="C94" s="23" t="s">
        <v>14</v>
      </c>
      <c r="D94" s="22">
        <v>646400</v>
      </c>
      <c r="E94" s="22">
        <v>646400</v>
      </c>
      <c r="F94" s="22">
        <v>68476</v>
      </c>
      <c r="G94" s="22">
        <v>142223</v>
      </c>
      <c r="H94" s="22">
        <v>210723</v>
      </c>
      <c r="I94" s="22">
        <v>0</v>
      </c>
    </row>
    <row r="95" spans="3:9" ht="16.5" thickBot="1" x14ac:dyDescent="0.3">
      <c r="C95" s="23" t="s">
        <v>15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16.5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2642100</v>
      </c>
      <c r="E99" s="11">
        <f t="shared" si="11"/>
        <v>2573462</v>
      </c>
      <c r="F99" s="11">
        <f t="shared" si="11"/>
        <v>494817</v>
      </c>
      <c r="G99" s="11">
        <f t="shared" si="11"/>
        <v>1014247</v>
      </c>
      <c r="H99" s="11">
        <f t="shared" si="11"/>
        <v>1573121</v>
      </c>
      <c r="I99" s="11">
        <f t="shared" si="11"/>
        <v>0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137</v>
      </c>
      <c r="E101" s="27">
        <v>137</v>
      </c>
      <c r="F101" s="27">
        <v>126</v>
      </c>
      <c r="G101" s="22">
        <v>125</v>
      </c>
      <c r="H101" s="22">
        <v>126</v>
      </c>
      <c r="I101" s="22"/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45</v>
      </c>
      <c r="D105" s="57"/>
      <c r="E105" s="57"/>
      <c r="F105" s="57"/>
      <c r="G105" s="57"/>
      <c r="H105" s="57"/>
      <c r="I105" s="58"/>
    </row>
    <row r="106" spans="3:9" ht="25.5" x14ac:dyDescent="0.25">
      <c r="C106" s="18" t="s">
        <v>9</v>
      </c>
      <c r="D106" s="2" t="s">
        <v>21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22</v>
      </c>
      <c r="E107" s="2" t="s">
        <v>23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24</v>
      </c>
      <c r="G108" s="4" t="s">
        <v>25</v>
      </c>
      <c r="H108" s="4" t="s">
        <v>26</v>
      </c>
      <c r="I108" s="4" t="s">
        <v>27</v>
      </c>
    </row>
    <row r="109" spans="3:9" ht="16.5" thickBot="1" x14ac:dyDescent="0.3">
      <c r="C109" s="20" t="s">
        <v>11</v>
      </c>
      <c r="D109" s="11">
        <f>D111+D112+D113</f>
        <v>562000</v>
      </c>
      <c r="E109" s="11">
        <f t="shared" ref="E109:I109" si="12">E111+E112+E113</f>
        <v>558662</v>
      </c>
      <c r="F109" s="11">
        <f t="shared" si="12"/>
        <v>101161</v>
      </c>
      <c r="G109" s="11">
        <f t="shared" si="12"/>
        <v>260599</v>
      </c>
      <c r="H109" s="11">
        <f t="shared" si="12"/>
        <v>332435</v>
      </c>
      <c r="I109" s="11">
        <f t="shared" si="12"/>
        <v>0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380700</v>
      </c>
      <c r="E111" s="22">
        <v>377362</v>
      </c>
      <c r="F111" s="22">
        <v>56186</v>
      </c>
      <c r="G111" s="22">
        <v>114218</v>
      </c>
      <c r="H111" s="22">
        <v>173692</v>
      </c>
      <c r="I111" s="22">
        <v>0</v>
      </c>
    </row>
    <row r="112" spans="3:9" ht="16.5" thickBot="1" x14ac:dyDescent="0.3">
      <c r="C112" s="23" t="s">
        <v>14</v>
      </c>
      <c r="D112" s="22">
        <v>181300</v>
      </c>
      <c r="E112" s="22">
        <v>181300</v>
      </c>
      <c r="F112" s="22">
        <v>44975</v>
      </c>
      <c r="G112" s="22">
        <v>146381</v>
      </c>
      <c r="H112" s="22">
        <v>158743</v>
      </c>
      <c r="I112" s="22">
        <v>0</v>
      </c>
    </row>
    <row r="113" spans="3:9" ht="16.5" thickBot="1" x14ac:dyDescent="0.3">
      <c r="C113" s="23" t="s">
        <v>15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16.5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562000</v>
      </c>
      <c r="E117" s="11">
        <f t="shared" si="13"/>
        <v>558662</v>
      </c>
      <c r="F117" s="11">
        <f t="shared" si="13"/>
        <v>101161</v>
      </c>
      <c r="G117" s="11">
        <f t="shared" si="13"/>
        <v>260599</v>
      </c>
      <c r="H117" s="11">
        <f t="shared" si="13"/>
        <v>332435</v>
      </c>
      <c r="I117" s="11">
        <f t="shared" si="13"/>
        <v>0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15</v>
      </c>
      <c r="E119" s="27">
        <v>15</v>
      </c>
      <c r="F119" s="27">
        <v>15</v>
      </c>
      <c r="G119" s="27">
        <v>15</v>
      </c>
      <c r="H119" s="27">
        <v>15</v>
      </c>
      <c r="I119" s="27"/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46</v>
      </c>
      <c r="D122" s="57"/>
      <c r="E122" s="57"/>
      <c r="F122" s="57"/>
      <c r="G122" s="57"/>
      <c r="H122" s="57"/>
      <c r="I122" s="58"/>
    </row>
    <row r="123" spans="3:9" ht="25.5" x14ac:dyDescent="0.25">
      <c r="C123" s="18" t="s">
        <v>9</v>
      </c>
      <c r="D123" s="2" t="s">
        <v>21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22</v>
      </c>
      <c r="E124" s="2" t="s">
        <v>23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24</v>
      </c>
      <c r="G125" s="4" t="s">
        <v>25</v>
      </c>
      <c r="H125" s="4" t="s">
        <v>26</v>
      </c>
      <c r="I125" s="4" t="s">
        <v>27</v>
      </c>
    </row>
    <row r="126" spans="3:9" ht="16.5" thickBot="1" x14ac:dyDescent="0.3">
      <c r="C126" s="20" t="s">
        <v>11</v>
      </c>
      <c r="D126" s="11">
        <f>D128+D129+D130</f>
        <v>9115000</v>
      </c>
      <c r="E126" s="11">
        <f t="shared" ref="E126:I126" si="14">E128+E129+E130</f>
        <v>9536660</v>
      </c>
      <c r="F126" s="11">
        <f t="shared" si="14"/>
        <v>1541601</v>
      </c>
      <c r="G126" s="11">
        <f t="shared" si="14"/>
        <v>3722922</v>
      </c>
      <c r="H126" s="11">
        <f t="shared" si="14"/>
        <v>5965998</v>
      </c>
      <c r="I126" s="11">
        <f t="shared" si="14"/>
        <v>0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3969000</v>
      </c>
      <c r="E128" s="22">
        <v>3969000</v>
      </c>
      <c r="F128" s="22">
        <v>1020641</v>
      </c>
      <c r="G128" s="22">
        <v>2214827</v>
      </c>
      <c r="H128" s="22">
        <v>3185954</v>
      </c>
      <c r="I128" s="22">
        <v>0</v>
      </c>
    </row>
    <row r="129" spans="3:9" ht="16.5" thickBot="1" x14ac:dyDescent="0.3">
      <c r="C129" s="23" t="s">
        <v>14</v>
      </c>
      <c r="D129" s="22">
        <v>5013500</v>
      </c>
      <c r="E129" s="22">
        <v>5433460</v>
      </c>
      <c r="F129" s="22">
        <v>519260</v>
      </c>
      <c r="G129" s="22">
        <v>1461707</v>
      </c>
      <c r="H129" s="22">
        <v>2700368</v>
      </c>
      <c r="I129" s="22">
        <v>0</v>
      </c>
    </row>
    <row r="130" spans="3:9" ht="16.5" thickBot="1" x14ac:dyDescent="0.3">
      <c r="C130" s="23" t="s">
        <v>15</v>
      </c>
      <c r="D130" s="22">
        <v>132500</v>
      </c>
      <c r="E130" s="22">
        <v>134200</v>
      </c>
      <c r="F130" s="22">
        <v>1700</v>
      </c>
      <c r="G130" s="22">
        <v>46388</v>
      </c>
      <c r="H130" s="22">
        <v>79676</v>
      </c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16.5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9115000</v>
      </c>
      <c r="E134" s="11">
        <f t="shared" si="15"/>
        <v>9536660</v>
      </c>
      <c r="F134" s="11">
        <f t="shared" si="15"/>
        <v>1541601</v>
      </c>
      <c r="G134" s="11">
        <f t="shared" si="15"/>
        <v>3722922</v>
      </c>
      <c r="H134" s="11">
        <f t="shared" si="15"/>
        <v>5965998</v>
      </c>
      <c r="I134" s="11">
        <f t="shared" si="15"/>
        <v>0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368</v>
      </c>
      <c r="E136" s="22">
        <v>368</v>
      </c>
      <c r="F136" s="22">
        <v>363</v>
      </c>
      <c r="G136" s="22">
        <v>368</v>
      </c>
      <c r="H136" s="22">
        <v>363</v>
      </c>
      <c r="I136" s="22"/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47</v>
      </c>
      <c r="D139" s="57"/>
      <c r="E139" s="57"/>
      <c r="F139" s="57"/>
      <c r="G139" s="57"/>
      <c r="H139" s="57"/>
      <c r="I139" s="58"/>
    </row>
    <row r="140" spans="3:9" ht="25.5" x14ac:dyDescent="0.25">
      <c r="C140" s="18" t="s">
        <v>9</v>
      </c>
      <c r="D140" s="2" t="s">
        <v>21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22</v>
      </c>
      <c r="E141" s="2" t="s">
        <v>23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24</v>
      </c>
      <c r="G142" s="4" t="s">
        <v>25</v>
      </c>
      <c r="H142" s="4" t="s">
        <v>26</v>
      </c>
      <c r="I142" s="4" t="s">
        <v>27</v>
      </c>
    </row>
    <row r="143" spans="3:9" ht="16.5" thickBot="1" x14ac:dyDescent="0.3">
      <c r="C143" s="20" t="s">
        <v>11</v>
      </c>
      <c r="D143" s="11">
        <f>D145+D146+D147</f>
        <v>14600001</v>
      </c>
      <c r="E143" s="11">
        <f t="shared" ref="E143:I143" si="16">E145+E146+E147</f>
        <v>14174440</v>
      </c>
      <c r="F143" s="11">
        <f t="shared" si="16"/>
        <v>3117216</v>
      </c>
      <c r="G143" s="11">
        <f t="shared" si="16"/>
        <v>6737426</v>
      </c>
      <c r="H143" s="11">
        <f t="shared" si="16"/>
        <v>9268268</v>
      </c>
      <c r="I143" s="11">
        <f t="shared" si="16"/>
        <v>0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7028701</v>
      </c>
      <c r="E145" s="22">
        <v>7093472</v>
      </c>
      <c r="F145" s="22">
        <v>1266082</v>
      </c>
      <c r="G145" s="22">
        <v>2971209</v>
      </c>
      <c r="H145" s="22">
        <v>4752568</v>
      </c>
      <c r="I145" s="22">
        <v>0</v>
      </c>
    </row>
    <row r="146" spans="3:9" ht="16.5" thickBot="1" x14ac:dyDescent="0.3">
      <c r="C146" s="23" t="s">
        <v>14</v>
      </c>
      <c r="D146" s="22">
        <v>6315000</v>
      </c>
      <c r="E146" s="22">
        <v>5808822</v>
      </c>
      <c r="F146" s="22">
        <v>1849885</v>
      </c>
      <c r="G146" s="22">
        <v>3256952</v>
      </c>
      <c r="H146" s="22">
        <v>3763796</v>
      </c>
      <c r="I146" s="22">
        <v>0</v>
      </c>
    </row>
    <row r="147" spans="3:9" ht="16.5" thickBot="1" x14ac:dyDescent="0.3">
      <c r="C147" s="23" t="s">
        <v>15</v>
      </c>
      <c r="D147" s="22">
        <v>1256300</v>
      </c>
      <c r="E147" s="22">
        <v>1272146</v>
      </c>
      <c r="F147" s="22">
        <v>1249</v>
      </c>
      <c r="G147" s="22">
        <v>509265</v>
      </c>
      <c r="H147" s="22">
        <v>751904</v>
      </c>
      <c r="I147" s="22">
        <v>0</v>
      </c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16.5" thickBot="1" x14ac:dyDescent="0.3">
      <c r="C149" s="20" t="s">
        <v>16</v>
      </c>
      <c r="D149" s="24"/>
      <c r="E149" s="24">
        <f>E150</f>
        <v>111962</v>
      </c>
      <c r="F149" s="24">
        <f>F150</f>
        <v>111962</v>
      </c>
      <c r="G149" s="24">
        <f>G150</f>
        <v>111962</v>
      </c>
      <c r="H149" s="24">
        <f>H150</f>
        <v>111962</v>
      </c>
      <c r="I149" s="24"/>
    </row>
    <row r="150" spans="3:9" ht="16.5" thickBot="1" x14ac:dyDescent="0.3">
      <c r="C150" s="21" t="s">
        <v>59</v>
      </c>
      <c r="D150" s="22"/>
      <c r="E150" s="22">
        <v>111962</v>
      </c>
      <c r="F150" s="22">
        <v>111962</v>
      </c>
      <c r="G150" s="22">
        <v>111962</v>
      </c>
      <c r="H150" s="22">
        <v>111962</v>
      </c>
      <c r="I150" s="22"/>
    </row>
    <row r="151" spans="3:9" ht="16.5" thickBot="1" x14ac:dyDescent="0.3">
      <c r="C151" s="20" t="s">
        <v>17</v>
      </c>
      <c r="D151" s="11">
        <f t="shared" ref="D151:I151" si="17">D143+D149</f>
        <v>14600001</v>
      </c>
      <c r="E151" s="11">
        <f t="shared" si="17"/>
        <v>14286402</v>
      </c>
      <c r="F151" s="11">
        <f t="shared" si="17"/>
        <v>3229178</v>
      </c>
      <c r="G151" s="11">
        <f t="shared" si="17"/>
        <v>6849388</v>
      </c>
      <c r="H151" s="11">
        <f t="shared" si="17"/>
        <v>9380230</v>
      </c>
      <c r="I151" s="11">
        <f t="shared" si="17"/>
        <v>0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485</v>
      </c>
      <c r="E153" s="27">
        <v>485</v>
      </c>
      <c r="F153" s="27">
        <v>460</v>
      </c>
      <c r="G153" s="27">
        <v>445</v>
      </c>
      <c r="H153" s="27">
        <v>486</v>
      </c>
      <c r="I153" s="27">
        <v>0</v>
      </c>
    </row>
  </sheetData>
  <mergeCells count="12">
    <mergeCell ref="C71:I71"/>
    <mergeCell ref="C87:I87"/>
    <mergeCell ref="C105:I105"/>
    <mergeCell ref="C122:I122"/>
    <mergeCell ref="C139:I139"/>
    <mergeCell ref="C54:I54"/>
    <mergeCell ref="C2:I2"/>
    <mergeCell ref="C3:I3"/>
    <mergeCell ref="C4:I4"/>
    <mergeCell ref="C22:I22"/>
    <mergeCell ref="C38:I38"/>
    <mergeCell ref="C6:I6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2015-07-22T08:26:55Z</cp:lastPrinted>
  <dcterms:created xsi:type="dcterms:W3CDTF">2014-04-04T08:25:26Z</dcterms:created>
  <dcterms:modified xsi:type="dcterms:W3CDTF">2016-02-24T14:18:19Z</dcterms:modified>
</cp:coreProperties>
</file>