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1760" windowHeight="999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I149" i="2" l="1"/>
  <c r="H149" i="2" l="1"/>
  <c r="G149" i="2" l="1"/>
  <c r="F149" i="2" l="1"/>
  <c r="E149" i="2" l="1"/>
  <c r="I143" i="2" l="1"/>
  <c r="H143" i="2"/>
  <c r="G143" i="2"/>
  <c r="F143" i="2"/>
  <c r="E143" i="2"/>
  <c r="D143" i="2"/>
  <c r="I126" i="2"/>
  <c r="I22" i="1" s="1"/>
  <c r="I21" i="1" s="1"/>
  <c r="H126" i="2"/>
  <c r="H22" i="1" s="1"/>
  <c r="H21" i="1" s="1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I19" i="1" s="1"/>
  <c r="H91" i="2"/>
  <c r="H19" i="1" s="1"/>
  <c r="G91" i="2"/>
  <c r="G19" i="1" s="1"/>
  <c r="F91" i="2"/>
  <c r="F19" i="1" s="1"/>
  <c r="E91" i="2"/>
  <c r="E19" i="1" s="1"/>
  <c r="D91" i="2"/>
  <c r="I75" i="2"/>
  <c r="I18" i="1" s="1"/>
  <c r="H75" i="2"/>
  <c r="H18" i="1" s="1"/>
  <c r="G75" i="2"/>
  <c r="G18" i="1" s="1"/>
  <c r="F75" i="2"/>
  <c r="F18" i="1" s="1"/>
  <c r="E75" i="2"/>
  <c r="E18" i="1" s="1"/>
  <c r="D75" i="2"/>
  <c r="I58" i="2"/>
  <c r="I17" i="1" s="1"/>
  <c r="H58" i="2"/>
  <c r="H17" i="1" s="1"/>
  <c r="G58" i="2"/>
  <c r="G17" i="1" s="1"/>
  <c r="F58" i="2"/>
  <c r="F17" i="1" s="1"/>
  <c r="E58" i="2"/>
  <c r="E17" i="1" s="1"/>
  <c r="D58" i="2"/>
  <c r="I42" i="2"/>
  <c r="I16" i="1" s="1"/>
  <c r="H42" i="2"/>
  <c r="H16" i="1" s="1"/>
  <c r="G42" i="2"/>
  <c r="G16" i="1" s="1"/>
  <c r="F42" i="2"/>
  <c r="F16" i="1" s="1"/>
  <c r="E42" i="2"/>
  <c r="E16" i="1" s="1"/>
  <c r="D42" i="2"/>
  <c r="I26" i="2"/>
  <c r="I15" i="1" s="1"/>
  <c r="H26" i="2"/>
  <c r="H15" i="1" s="1"/>
  <c r="G26" i="2"/>
  <c r="G15" i="1" s="1"/>
  <c r="F26" i="2"/>
  <c r="F15" i="1" s="1"/>
  <c r="E26" i="2"/>
  <c r="E15" i="1" s="1"/>
  <c r="D26" i="2"/>
  <c r="I10" i="2"/>
  <c r="I14" i="1" s="1"/>
  <c r="H10" i="2"/>
  <c r="H14" i="1" s="1"/>
  <c r="G10" i="2"/>
  <c r="G14" i="1" s="1"/>
  <c r="F10" i="2"/>
  <c r="F14" i="1" s="1"/>
  <c r="E10" i="2"/>
  <c r="E14" i="1" s="1"/>
  <c r="D10" i="2"/>
  <c r="D14" i="1" s="1"/>
  <c r="E151" i="2" l="1"/>
  <c r="E23" i="1" s="1"/>
  <c r="I151" i="2"/>
  <c r="I23" i="1" s="1"/>
  <c r="D151" i="2"/>
  <c r="D23" i="1" s="1"/>
  <c r="F151" i="2"/>
  <c r="F23" i="1" s="1"/>
  <c r="H151" i="2"/>
  <c r="H23" i="1" s="1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I13" i="1" s="1"/>
  <c r="D117" i="2"/>
  <c r="D20" i="1"/>
  <c r="F117" i="2"/>
  <c r="F20" i="1"/>
  <c r="F13" i="1" s="1"/>
  <c r="H117" i="2"/>
  <c r="H20" i="1"/>
  <c r="H13" i="1" s="1"/>
  <c r="G117" i="2"/>
  <c r="G20" i="1"/>
  <c r="G13" i="1" s="1"/>
  <c r="D99" i="2"/>
  <c r="D19" i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D13" i="1" l="1"/>
  <c r="I24" i="1"/>
  <c r="H24" i="1"/>
  <c r="G24" i="1"/>
  <c r="E24" i="1"/>
  <c r="F24" i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<sst xmlns="http://schemas.openxmlformats.org/spreadsheetml/2006/main" count="295" uniqueCount="63">
  <si>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</si>
  <si>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</si>
  <si>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</si>
  <si>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</si>
  <si>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</si>
  <si>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</si>
  <si>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</si>
  <si>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</si>
  <si>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</si>
  <si>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</si>
  <si>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</si>
  <si>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</si>
  <si>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</si>
  <si>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</si>
  <si>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</si>
  <si>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</si>
  <si>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</si>
  <si>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</si>
  <si>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</si>
  <si>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</si>
  <si>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</si>
  <si>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</si>
  <si>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</si>
  <si>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</si>
  <si>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</si>
  <si>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</si>
  <si>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</si>
  <si>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</si>
  <si>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</si>
  <si>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</si>
  <si>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</si>
  <si>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</si>
  <si>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</si>
  <si>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</si>
  <si>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</si>
  <si>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</si>
  <si>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</si>
  <si>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</si>
  <si>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</si>
  <si>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</si>
  <si>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</si>
  <si>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</si>
  <si>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</si>
  <si>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</si>
  <si>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</si>
  <si>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</si>
  <si>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</si>
  <si>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</si>
  <si>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</si>
  <si>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</si>
  <si>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</si>
  <si>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</si>
  <si>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>Закон 2016/</t>
  </si>
  <si>
    <t>ПМС № 380 от 2015 г.</t>
  </si>
  <si>
    <t>План 2016 г.</t>
  </si>
  <si>
    <t>31 март 2016 г.</t>
  </si>
  <si>
    <t>30 юни 2016 г.</t>
  </si>
  <si>
    <t>30 септември 2016 г.</t>
  </si>
  <si>
    <t>31 декември 2016 г.</t>
  </si>
  <si>
    <t>* Класификационен код съгласно РМС № 961 от 7 декември 2015 г. за изменение на РМС № 468 от 2015 г.</t>
  </si>
  <si>
    <t xml:space="preserve"> към 30.06.2016 г.</t>
  </si>
  <si>
    <t>на Министерство на околната среда и водите към 30.06.2016 г.</t>
  </si>
  <si>
    <t>към 30.06.2016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</si>
</sst>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E24" sqref="E24"/>
    </sheetView>
  </sheetViews>
  <sheetFormatPr defaultRowHeight="12.75" x14ac:dyDescent="0.2"/>
  <cols>
    <col min="1" max="1" width="2" style="45" customWidth="1"/>
    <col min="2" max="2" width="8.7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29</v>
      </c>
      <c r="D2" s="54"/>
      <c r="E2" s="54"/>
      <c r="F2" s="54"/>
      <c r="G2" s="54"/>
      <c r="H2" s="54"/>
      <c r="I2" s="54"/>
    </row>
    <row r="3" spans="2:10" x14ac:dyDescent="0.2">
      <c r="C3" s="54" t="s">
        <v>61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62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30</v>
      </c>
      <c r="C10" s="51" t="s">
        <v>2</v>
      </c>
      <c r="D10" s="1" t="s">
        <v>52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38.25" x14ac:dyDescent="0.2">
      <c r="B11" s="52"/>
      <c r="C11" s="52"/>
      <c r="D11" s="2" t="s">
        <v>53</v>
      </c>
      <c r="E11" s="2" t="s">
        <v>54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55</v>
      </c>
      <c r="G12" s="4" t="s">
        <v>56</v>
      </c>
      <c r="H12" s="4" t="s">
        <v>57</v>
      </c>
      <c r="I12" s="4" t="s">
        <v>58</v>
      </c>
    </row>
    <row r="13" spans="2:10" ht="26.25" thickBot="1" x14ac:dyDescent="0.25">
      <c r="B13" s="49" t="s">
        <v>41</v>
      </c>
      <c r="C13" s="41" t="s">
        <v>26</v>
      </c>
      <c r="D13" s="6">
        <f>D14+D15+D16+D17+D18+D19+D20</f>
        <v>20162900</v>
      </c>
      <c r="E13" s="6">
        <f t="shared" ref="E13:I13" si="0">E14+E15+E16+E17+E18+E19+E20</f>
        <v>31320041</v>
      </c>
      <c r="F13" s="6">
        <f t="shared" si="0"/>
        <v>4293618</v>
      </c>
      <c r="G13" s="6">
        <f t="shared" si="0"/>
        <v>10230915</v>
      </c>
      <c r="H13" s="6">
        <f t="shared" si="0"/>
        <v>0</v>
      </c>
      <c r="I13" s="6">
        <f t="shared" si="0"/>
        <v>0</v>
      </c>
    </row>
    <row r="14" spans="2:10" ht="28.5" customHeight="1" thickBot="1" x14ac:dyDescent="0.25">
      <c r="B14" s="50" t="s">
        <v>42</v>
      </c>
      <c r="C14" s="42" t="s">
        <v>20</v>
      </c>
      <c r="D14" s="39">
        <f>SUM(програми!D10)</f>
        <v>5808900</v>
      </c>
      <c r="E14" s="39">
        <f>SUM(програми!E10)</f>
        <v>11044430</v>
      </c>
      <c r="F14" s="39">
        <f>SUM(програми!F10)</f>
        <v>1295626</v>
      </c>
      <c r="G14" s="39">
        <f>SUM(програми!G10)</f>
        <v>3589993</v>
      </c>
      <c r="H14" s="39">
        <f>SUM(програми!H10)</f>
        <v>0</v>
      </c>
      <c r="I14" s="39">
        <f>SUM(програми!I10)</f>
        <v>0</v>
      </c>
    </row>
    <row r="15" spans="2:10" ht="26.25" thickBot="1" x14ac:dyDescent="0.25">
      <c r="B15" s="50" t="s">
        <v>43</v>
      </c>
      <c r="C15" s="42" t="s">
        <v>21</v>
      </c>
      <c r="D15" s="39">
        <f>SUM(програми!D26)</f>
        <v>2706100</v>
      </c>
      <c r="E15" s="39">
        <f>SUM(програми!E26)</f>
        <v>8222546</v>
      </c>
      <c r="F15" s="39">
        <f>SUM(програми!F26)</f>
        <v>621198</v>
      </c>
      <c r="G15" s="39">
        <f>SUM(програми!G26)</f>
        <v>1246304</v>
      </c>
      <c r="H15" s="39">
        <f>SUM(програми!H26)</f>
        <v>0</v>
      </c>
      <c r="I15" s="39">
        <f>SUM(програми!I26)</f>
        <v>0</v>
      </c>
    </row>
    <row r="16" spans="2:10" ht="39" thickBot="1" x14ac:dyDescent="0.25">
      <c r="B16" s="50" t="s">
        <v>44</v>
      </c>
      <c r="C16" s="42" t="s">
        <v>22</v>
      </c>
      <c r="D16" s="39">
        <f>SUM(програми!D42)</f>
        <v>1363900</v>
      </c>
      <c r="E16" s="39">
        <f>SUM(програми!E42)</f>
        <v>1363900</v>
      </c>
      <c r="F16" s="39">
        <f>SUM(програми!F42)</f>
        <v>250197</v>
      </c>
      <c r="G16" s="39">
        <f>SUM(програми!G42)</f>
        <v>683589</v>
      </c>
      <c r="H16" s="39">
        <f>SUM(програми!H42)</f>
        <v>0</v>
      </c>
      <c r="I16" s="39">
        <f>SUM(програми!I42)</f>
        <v>0</v>
      </c>
    </row>
    <row r="17" spans="2:9" ht="39" thickBot="1" x14ac:dyDescent="0.25">
      <c r="B17" s="50" t="s">
        <v>45</v>
      </c>
      <c r="C17" s="42" t="s">
        <v>23</v>
      </c>
      <c r="D17" s="39">
        <f>SUM(програми!D58)</f>
        <v>5882200</v>
      </c>
      <c r="E17" s="39">
        <f>SUM(програми!E58)</f>
        <v>6063519</v>
      </c>
      <c r="F17" s="39">
        <f>SUM(програми!F58)</f>
        <v>1222257</v>
      </c>
      <c r="G17" s="39">
        <f>SUM(програми!G58)</f>
        <v>2793451</v>
      </c>
      <c r="H17" s="39">
        <f>SUM(програми!H58)</f>
        <v>0</v>
      </c>
      <c r="I17" s="39">
        <f>SUM(програми!I58)</f>
        <v>0</v>
      </c>
    </row>
    <row r="18" spans="2:9" ht="39" thickBot="1" x14ac:dyDescent="0.25">
      <c r="B18" s="50" t="s">
        <v>46</v>
      </c>
      <c r="C18" s="42" t="s">
        <v>27</v>
      </c>
      <c r="D18" s="39">
        <f>SUM(програми!D75)</f>
        <v>1157700</v>
      </c>
      <c r="E18" s="39">
        <f>SUM(програми!E75)</f>
        <v>1173574</v>
      </c>
      <c r="F18" s="39">
        <f>SUM(програми!F75)</f>
        <v>210323</v>
      </c>
      <c r="G18" s="39">
        <f>SUM(програми!G75)</f>
        <v>453922</v>
      </c>
      <c r="H18" s="39">
        <f>SUM(програми!H75)</f>
        <v>0</v>
      </c>
      <c r="I18" s="39">
        <f>SUM(програми!I75)</f>
        <v>0</v>
      </c>
    </row>
    <row r="19" spans="2:9" ht="26.25" thickBot="1" x14ac:dyDescent="0.25">
      <c r="B19" s="50" t="s">
        <v>47</v>
      </c>
      <c r="C19" s="42" t="s">
        <v>24</v>
      </c>
      <c r="D19" s="39">
        <f>SUM(програми!D91)</f>
        <v>2662100</v>
      </c>
      <c r="E19" s="39">
        <f>SUM(програми!E91)</f>
        <v>2797539</v>
      </c>
      <c r="F19" s="39">
        <f>SUM(програми!F91)</f>
        <v>555647</v>
      </c>
      <c r="G19" s="39">
        <f>SUM(програми!G91)</f>
        <v>1217612</v>
      </c>
      <c r="H19" s="39">
        <f>SUM(програми!H91)</f>
        <v>0</v>
      </c>
      <c r="I19" s="39">
        <f>SUM(програми!I91)</f>
        <v>0</v>
      </c>
    </row>
    <row r="20" spans="2:9" ht="26.25" thickBot="1" x14ac:dyDescent="0.25">
      <c r="B20" s="50" t="s">
        <v>48</v>
      </c>
      <c r="C20" s="42" t="s">
        <v>25</v>
      </c>
      <c r="D20" s="39">
        <f>SUM(програми!D109)</f>
        <v>582000</v>
      </c>
      <c r="E20" s="39">
        <f>SUM(програми!E109)</f>
        <v>654533</v>
      </c>
      <c r="F20" s="39">
        <f>SUM(програми!F109)</f>
        <v>138370</v>
      </c>
      <c r="G20" s="39">
        <f>SUM(програми!G109)</f>
        <v>246044</v>
      </c>
      <c r="H20" s="39">
        <f>SUM(програми!H109)</f>
        <v>0</v>
      </c>
      <c r="I20" s="39">
        <f>SUM(програми!I109)</f>
        <v>0</v>
      </c>
    </row>
    <row r="21" spans="2:9" ht="39" thickBot="1" x14ac:dyDescent="0.25">
      <c r="B21" s="49" t="s">
        <v>49</v>
      </c>
      <c r="C21" s="41" t="s">
        <v>19</v>
      </c>
      <c r="D21" s="6">
        <f>D22</f>
        <v>9415000</v>
      </c>
      <c r="E21" s="6">
        <f t="shared" ref="E21:I21" si="1">E22</f>
        <v>9411574</v>
      </c>
      <c r="F21" s="6">
        <f t="shared" si="1"/>
        <v>1510301</v>
      </c>
      <c r="G21" s="6">
        <f t="shared" si="1"/>
        <v>3906212</v>
      </c>
      <c r="H21" s="6">
        <f t="shared" si="1"/>
        <v>0</v>
      </c>
      <c r="I21" s="6">
        <f t="shared" si="1"/>
        <v>0</v>
      </c>
    </row>
    <row r="22" spans="2:9" ht="26.25" thickBot="1" x14ac:dyDescent="0.25">
      <c r="B22" s="50" t="s">
        <v>50</v>
      </c>
      <c r="C22" s="42" t="s">
        <v>28</v>
      </c>
      <c r="D22" s="39">
        <f>SUM(програми!D126)</f>
        <v>9415000</v>
      </c>
      <c r="E22" s="39">
        <f>SUM(програми!E126)</f>
        <v>9411574</v>
      </c>
      <c r="F22" s="39">
        <f>SUM(програми!F126)</f>
        <v>1510301</v>
      </c>
      <c r="G22" s="39">
        <f>SUM(програми!G126)</f>
        <v>3906212</v>
      </c>
      <c r="H22" s="39">
        <f>SUM(програми!H126)</f>
        <v>0</v>
      </c>
      <c r="I22" s="39">
        <f>SUM(програми!I126)</f>
        <v>0</v>
      </c>
    </row>
    <row r="23" spans="2:9" ht="13.5" thickBot="1" x14ac:dyDescent="0.25">
      <c r="B23" s="49" t="s">
        <v>40</v>
      </c>
      <c r="C23" s="43" t="s">
        <v>6</v>
      </c>
      <c r="D23" s="7">
        <f>SUM(програми!D151)</f>
        <v>14904000</v>
      </c>
      <c r="E23" s="7">
        <f>SUM(програми!E151)</f>
        <v>15039876</v>
      </c>
      <c r="F23" s="7">
        <f>SUM(програми!F151)</f>
        <v>2892892</v>
      </c>
      <c r="G23" s="7">
        <f>SUM(програми!G151)</f>
        <v>5794362</v>
      </c>
      <c r="H23" s="7">
        <f>SUM(програми!H151)</f>
        <v>0</v>
      </c>
      <c r="I23" s="7">
        <f>SUM(програми!I151)</f>
        <v>0</v>
      </c>
    </row>
    <row r="24" spans="2:9" ht="13.5" thickBot="1" x14ac:dyDescent="0.25">
      <c r="B24" s="44"/>
      <c r="C24" s="43" t="s">
        <v>7</v>
      </c>
      <c r="D24" s="6">
        <f>D13+D21+D23</f>
        <v>44481900</v>
      </c>
      <c r="E24" s="6">
        <f t="shared" ref="E24:I24" si="2">E13+E21+E23</f>
        <v>55771491</v>
      </c>
      <c r="F24" s="6">
        <f t="shared" si="2"/>
        <v>8696811</v>
      </c>
      <c r="G24" s="6">
        <f t="shared" si="2"/>
        <v>19931489</v>
      </c>
      <c r="H24" s="6">
        <f t="shared" si="2"/>
        <v>0</v>
      </c>
      <c r="I24" s="6">
        <f t="shared" si="2"/>
        <v>0</v>
      </c>
    </row>
    <row r="26" spans="2:9" x14ac:dyDescent="0.2">
      <c r="B26" s="40" t="s">
        <v>59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136" workbookViewId="0">
      <selection activeCell="N142" sqref="N142"/>
    </sheetView>
  </sheetViews>
  <sheetFormatPr defaultRowHeight="15.75" x14ac:dyDescent="0.25"/>
  <cols>
    <col min="1" max="1" width="3.625" customWidth="1"/>
    <col min="2" max="2" width="6.75" customWidth="1"/>
    <col min="3" max="3" width="39.25" customWidth="1"/>
    <col min="4" max="4" width="9.7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60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31</v>
      </c>
      <c r="D6" s="62"/>
      <c r="E6" s="62"/>
      <c r="F6" s="62"/>
      <c r="G6" s="62"/>
      <c r="H6" s="62"/>
      <c r="I6" s="63"/>
    </row>
    <row r="7" spans="3:9" x14ac:dyDescent="0.25">
      <c r="C7" s="8" t="s">
        <v>9</v>
      </c>
      <c r="D7" s="2" t="s">
        <v>52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53</v>
      </c>
      <c r="E8" s="2" t="s">
        <v>54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55</v>
      </c>
      <c r="G9" s="4" t="s">
        <v>56</v>
      </c>
      <c r="H9" s="4" t="s">
        <v>57</v>
      </c>
      <c r="I9" s="4" t="s">
        <v>58</v>
      </c>
    </row>
    <row r="10" spans="3:9" ht="16.5" thickBot="1" x14ac:dyDescent="0.3">
      <c r="C10" s="10" t="s">
        <v>11</v>
      </c>
      <c r="D10" s="11">
        <f>D12+D13+D14</f>
        <v>5808900</v>
      </c>
      <c r="E10" s="11">
        <f t="shared" ref="E10:I10" si="0">E12+E13+E14</f>
        <v>11044430</v>
      </c>
      <c r="F10" s="11">
        <f t="shared" si="0"/>
        <v>1295626</v>
      </c>
      <c r="G10" s="11">
        <f t="shared" si="0"/>
        <v>3589993</v>
      </c>
      <c r="H10" s="11">
        <f t="shared" si="0"/>
        <v>0</v>
      </c>
      <c r="I10" s="11">
        <f t="shared" si="0"/>
        <v>0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3790800</v>
      </c>
      <c r="E12" s="15">
        <v>3662218</v>
      </c>
      <c r="F12" s="15">
        <v>868051</v>
      </c>
      <c r="G12" s="15">
        <v>1731141</v>
      </c>
      <c r="H12" s="15"/>
      <c r="I12" s="15"/>
    </row>
    <row r="13" spans="3:9" ht="16.5" thickBot="1" x14ac:dyDescent="0.3">
      <c r="C13" s="14" t="s">
        <v>14</v>
      </c>
      <c r="D13" s="15">
        <v>2018100</v>
      </c>
      <c r="E13" s="15">
        <v>6984563</v>
      </c>
      <c r="F13" s="15">
        <v>427575</v>
      </c>
      <c r="G13" s="15">
        <v>1840494</v>
      </c>
      <c r="H13" s="15"/>
      <c r="I13" s="15"/>
    </row>
    <row r="14" spans="3:9" ht="16.5" thickBot="1" x14ac:dyDescent="0.3">
      <c r="C14" s="14" t="s">
        <v>15</v>
      </c>
      <c r="D14" s="15"/>
      <c r="E14" s="15">
        <v>397649</v>
      </c>
      <c r="F14" s="15"/>
      <c r="G14" s="15">
        <v>18358</v>
      </c>
      <c r="H14" s="15"/>
      <c r="I14" s="15"/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24.75" customHeight="1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5808900</v>
      </c>
      <c r="E18" s="11">
        <f t="shared" si="1"/>
        <v>11044430</v>
      </c>
      <c r="F18" s="11">
        <f t="shared" si="1"/>
        <v>1295626</v>
      </c>
      <c r="G18" s="11">
        <f t="shared" si="1"/>
        <v>3589993</v>
      </c>
      <c r="H18" s="11">
        <f t="shared" si="1"/>
        <v>0</v>
      </c>
      <c r="I18" s="11">
        <f t="shared" si="1"/>
        <v>0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264</v>
      </c>
      <c r="E20" s="13">
        <v>264</v>
      </c>
      <c r="F20" s="13">
        <v>238</v>
      </c>
      <c r="G20" s="13">
        <v>252</v>
      </c>
      <c r="H20" s="13"/>
      <c r="I20" s="16"/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32</v>
      </c>
      <c r="D22" s="62"/>
      <c r="E22" s="62"/>
      <c r="F22" s="62"/>
      <c r="G22" s="62"/>
      <c r="H22" s="62"/>
      <c r="I22" s="63"/>
    </row>
    <row r="23" spans="3:9" x14ac:dyDescent="0.25">
      <c r="C23" s="8" t="s">
        <v>9</v>
      </c>
      <c r="D23" s="2" t="s">
        <v>52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53</v>
      </c>
      <c r="E24" s="2" t="s">
        <v>54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55</v>
      </c>
      <c r="G25" s="4" t="s">
        <v>56</v>
      </c>
      <c r="H25" s="4" t="s">
        <v>57</v>
      </c>
      <c r="I25" s="4" t="s">
        <v>58</v>
      </c>
    </row>
    <row r="26" spans="3:9" ht="16.5" thickBot="1" x14ac:dyDescent="0.3">
      <c r="C26" s="10" t="s">
        <v>11</v>
      </c>
      <c r="D26" s="11">
        <f>D28+D29+D30</f>
        <v>2706100</v>
      </c>
      <c r="E26" s="11">
        <f t="shared" ref="E26:I26" si="2">E28+E29+E30</f>
        <v>8222546</v>
      </c>
      <c r="F26" s="11">
        <f t="shared" si="2"/>
        <v>621198</v>
      </c>
      <c r="G26" s="11">
        <f t="shared" si="2"/>
        <v>1246304</v>
      </c>
      <c r="H26" s="11">
        <f t="shared" si="2"/>
        <v>0</v>
      </c>
      <c r="I26" s="11">
        <f t="shared" si="2"/>
        <v>0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1956100</v>
      </c>
      <c r="E28" s="13">
        <v>1919868</v>
      </c>
      <c r="F28" s="13">
        <v>428606</v>
      </c>
      <c r="G28" s="13">
        <v>866299</v>
      </c>
      <c r="H28" s="13"/>
      <c r="I28" s="13"/>
    </row>
    <row r="29" spans="3:9" ht="16.5" thickBot="1" x14ac:dyDescent="0.3">
      <c r="C29" s="14" t="s">
        <v>14</v>
      </c>
      <c r="D29" s="13">
        <v>750000</v>
      </c>
      <c r="E29" s="13">
        <v>981000</v>
      </c>
      <c r="F29" s="13">
        <v>97192</v>
      </c>
      <c r="G29" s="13">
        <v>284605</v>
      </c>
      <c r="H29" s="13"/>
      <c r="I29" s="13"/>
    </row>
    <row r="30" spans="3:9" ht="16.5" thickBot="1" x14ac:dyDescent="0.3">
      <c r="C30" s="14" t="s">
        <v>15</v>
      </c>
      <c r="D30" s="13"/>
      <c r="E30" s="13">
        <v>5321678</v>
      </c>
      <c r="F30" s="13">
        <v>95400</v>
      </c>
      <c r="G30" s="13">
        <v>95400</v>
      </c>
      <c r="H30" s="13"/>
      <c r="I30" s="13"/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34.5" customHeight="1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2706100</v>
      </c>
      <c r="E34" s="11">
        <f t="shared" si="3"/>
        <v>8222546</v>
      </c>
      <c r="F34" s="11">
        <f t="shared" si="3"/>
        <v>621198</v>
      </c>
      <c r="G34" s="11">
        <f t="shared" si="3"/>
        <v>1246304</v>
      </c>
      <c r="H34" s="11">
        <f t="shared" si="3"/>
        <v>0</v>
      </c>
      <c r="I34" s="11">
        <f t="shared" si="3"/>
        <v>0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144</v>
      </c>
      <c r="F36" s="13">
        <v>137</v>
      </c>
      <c r="G36" s="13">
        <v>140</v>
      </c>
      <c r="H36" s="13"/>
      <c r="I36" s="13"/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33</v>
      </c>
      <c r="D38" s="57"/>
      <c r="E38" s="57"/>
      <c r="F38" s="57"/>
      <c r="G38" s="57"/>
      <c r="H38" s="57"/>
      <c r="I38" s="58"/>
    </row>
    <row r="39" spans="3:9" x14ac:dyDescent="0.25">
      <c r="C39" s="18" t="s">
        <v>9</v>
      </c>
      <c r="D39" s="2" t="s">
        <v>52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53</v>
      </c>
      <c r="E40" s="2" t="s">
        <v>54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55</v>
      </c>
      <c r="G41" s="4" t="s">
        <v>56</v>
      </c>
      <c r="H41" s="4" t="s">
        <v>57</v>
      </c>
      <c r="I41" s="4" t="s">
        <v>58</v>
      </c>
    </row>
    <row r="42" spans="3:9" ht="16.5" thickBot="1" x14ac:dyDescent="0.3">
      <c r="C42" s="20" t="s">
        <v>11</v>
      </c>
      <c r="D42" s="11">
        <f>D44+D45+D46</f>
        <v>1363900</v>
      </c>
      <c r="E42" s="11">
        <f t="shared" ref="E42:I42" si="4">E44+E45+E46</f>
        <v>1363900</v>
      </c>
      <c r="F42" s="11">
        <f t="shared" si="4"/>
        <v>250197</v>
      </c>
      <c r="G42" s="11">
        <f t="shared" si="4"/>
        <v>683589</v>
      </c>
      <c r="H42" s="11">
        <f t="shared" si="4"/>
        <v>0</v>
      </c>
      <c r="I42" s="11">
        <f t="shared" si="4"/>
        <v>0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1000100</v>
      </c>
      <c r="E44" s="22">
        <v>1000100</v>
      </c>
      <c r="F44" s="22">
        <v>220163</v>
      </c>
      <c r="G44" s="22">
        <v>439039</v>
      </c>
      <c r="H44" s="22"/>
      <c r="I44" s="22"/>
    </row>
    <row r="45" spans="3:9" ht="16.5" thickBot="1" x14ac:dyDescent="0.3">
      <c r="C45" s="23" t="s">
        <v>14</v>
      </c>
      <c r="D45" s="22">
        <v>363800</v>
      </c>
      <c r="E45" s="22">
        <v>363800</v>
      </c>
      <c r="F45" s="22">
        <v>30034</v>
      </c>
      <c r="G45" s="22">
        <v>244550</v>
      </c>
      <c r="H45" s="22"/>
      <c r="I45" s="22"/>
    </row>
    <row r="46" spans="3:9" ht="16.5" thickBot="1" x14ac:dyDescent="0.3">
      <c r="C46" s="23" t="s">
        <v>15</v>
      </c>
      <c r="D46" s="22"/>
      <c r="E46" s="22"/>
      <c r="F46" s="22"/>
      <c r="G46" s="22"/>
      <c r="H46" s="22"/>
      <c r="I46" s="22"/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39.75" customHeight="1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1363900</v>
      </c>
      <c r="E50" s="11">
        <f t="shared" si="5"/>
        <v>1363900</v>
      </c>
      <c r="F50" s="11">
        <f t="shared" si="5"/>
        <v>250197</v>
      </c>
      <c r="G50" s="11">
        <f t="shared" si="5"/>
        <v>683589</v>
      </c>
      <c r="H50" s="11">
        <f t="shared" si="5"/>
        <v>0</v>
      </c>
      <c r="I50" s="11">
        <f t="shared" si="5"/>
        <v>0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71</v>
      </c>
      <c r="E52" s="37">
        <v>71</v>
      </c>
      <c r="F52" s="37">
        <v>71</v>
      </c>
      <c r="G52" s="37">
        <v>69</v>
      </c>
      <c r="H52" s="38"/>
      <c r="I52" s="36"/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34</v>
      </c>
      <c r="D54" s="57"/>
      <c r="E54" s="57"/>
      <c r="F54" s="57"/>
      <c r="G54" s="57"/>
      <c r="H54" s="57"/>
      <c r="I54" s="58"/>
    </row>
    <row r="55" spans="3:9" x14ac:dyDescent="0.25">
      <c r="C55" s="18" t="s">
        <v>9</v>
      </c>
      <c r="D55" s="2" t="s">
        <v>52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53</v>
      </c>
      <c r="E56" s="2" t="s">
        <v>54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55</v>
      </c>
      <c r="G57" s="4" t="s">
        <v>56</v>
      </c>
      <c r="H57" s="4" t="s">
        <v>57</v>
      </c>
      <c r="I57" s="4" t="s">
        <v>58</v>
      </c>
    </row>
    <row r="58" spans="3:9" ht="16.5" thickBot="1" x14ac:dyDescent="0.3">
      <c r="C58" s="20" t="s">
        <v>11</v>
      </c>
      <c r="D58" s="11">
        <f>D60+D61+D62</f>
        <v>5882200</v>
      </c>
      <c r="E58" s="11">
        <f t="shared" ref="E58:I58" si="6">E60+E61+E62</f>
        <v>6063519</v>
      </c>
      <c r="F58" s="11">
        <f t="shared" si="6"/>
        <v>1222257</v>
      </c>
      <c r="G58" s="11">
        <f t="shared" si="6"/>
        <v>2793451</v>
      </c>
      <c r="H58" s="11">
        <f t="shared" si="6"/>
        <v>0</v>
      </c>
      <c r="I58" s="11">
        <f t="shared" si="6"/>
        <v>0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3873600</v>
      </c>
      <c r="E60" s="22">
        <v>3978822</v>
      </c>
      <c r="F60" s="22">
        <v>925919</v>
      </c>
      <c r="G60" s="22">
        <v>1943491</v>
      </c>
      <c r="H60" s="22"/>
      <c r="I60" s="22"/>
    </row>
    <row r="61" spans="3:9" ht="16.5" thickBot="1" x14ac:dyDescent="0.3">
      <c r="C61" s="23" t="s">
        <v>14</v>
      </c>
      <c r="D61" s="22">
        <v>2008600</v>
      </c>
      <c r="E61" s="22">
        <v>2066827</v>
      </c>
      <c r="F61" s="22">
        <v>296338</v>
      </c>
      <c r="G61" s="22">
        <v>841423</v>
      </c>
      <c r="H61" s="22"/>
      <c r="I61" s="22"/>
    </row>
    <row r="62" spans="3:9" ht="16.5" thickBot="1" x14ac:dyDescent="0.3">
      <c r="C62" s="23" t="s">
        <v>15</v>
      </c>
      <c r="D62" s="22"/>
      <c r="E62" s="22">
        <v>17870</v>
      </c>
      <c r="F62" s="22"/>
      <c r="G62" s="22">
        <v>8537</v>
      </c>
      <c r="H62" s="22"/>
      <c r="I62" s="22"/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42" customHeight="1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5882200</v>
      </c>
      <c r="E66" s="11">
        <f t="shared" si="7"/>
        <v>6063519</v>
      </c>
      <c r="F66" s="11">
        <f t="shared" si="7"/>
        <v>1222257</v>
      </c>
      <c r="G66" s="11">
        <f t="shared" si="7"/>
        <v>2793451</v>
      </c>
      <c r="H66" s="11">
        <f t="shared" si="7"/>
        <v>0</v>
      </c>
      <c r="I66" s="11">
        <f t="shared" si="7"/>
        <v>0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310</v>
      </c>
      <c r="E68" s="27">
        <v>310</v>
      </c>
      <c r="F68" s="27">
        <v>304</v>
      </c>
      <c r="G68" s="27">
        <v>304</v>
      </c>
      <c r="H68" s="27"/>
      <c r="I68" s="27"/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35</v>
      </c>
      <c r="D71" s="57"/>
      <c r="E71" s="57"/>
      <c r="F71" s="57"/>
      <c r="G71" s="57"/>
      <c r="H71" s="57"/>
      <c r="I71" s="58"/>
    </row>
    <row r="72" spans="3:9" x14ac:dyDescent="0.25">
      <c r="C72" s="18" t="s">
        <v>9</v>
      </c>
      <c r="D72" s="2" t="s">
        <v>52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53</v>
      </c>
      <c r="E73" s="2" t="s">
        <v>54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55</v>
      </c>
      <c r="G74" s="4" t="s">
        <v>56</v>
      </c>
      <c r="H74" s="4" t="s">
        <v>57</v>
      </c>
      <c r="I74" s="4" t="s">
        <v>58</v>
      </c>
    </row>
    <row r="75" spans="3:9" ht="16.5" thickBot="1" x14ac:dyDescent="0.3">
      <c r="C75" s="20" t="s">
        <v>11</v>
      </c>
      <c r="D75" s="11">
        <f>D77+D78+D79</f>
        <v>1157700</v>
      </c>
      <c r="E75" s="11">
        <f t="shared" ref="E75:I75" si="8">E77+E78+E79</f>
        <v>1173574</v>
      </c>
      <c r="F75" s="11">
        <f t="shared" si="8"/>
        <v>210323</v>
      </c>
      <c r="G75" s="11">
        <f t="shared" si="8"/>
        <v>453922</v>
      </c>
      <c r="H75" s="11">
        <f t="shared" si="8"/>
        <v>0</v>
      </c>
      <c r="I75" s="11">
        <f t="shared" si="8"/>
        <v>0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879400</v>
      </c>
      <c r="E77" s="22">
        <v>881274</v>
      </c>
      <c r="F77" s="22">
        <v>192664</v>
      </c>
      <c r="G77" s="22">
        <v>405848</v>
      </c>
      <c r="H77" s="22"/>
      <c r="I77" s="22"/>
    </row>
    <row r="78" spans="3:9" ht="16.5" thickBot="1" x14ac:dyDescent="0.3">
      <c r="C78" s="23" t="s">
        <v>14</v>
      </c>
      <c r="D78" s="22">
        <v>278300</v>
      </c>
      <c r="E78" s="22">
        <v>292300</v>
      </c>
      <c r="F78" s="22">
        <v>17659</v>
      </c>
      <c r="G78" s="22">
        <v>48074</v>
      </c>
      <c r="H78" s="22"/>
      <c r="I78" s="22"/>
    </row>
    <row r="79" spans="3:9" ht="16.5" thickBot="1" x14ac:dyDescent="0.3">
      <c r="C79" s="23" t="s">
        <v>15</v>
      </c>
      <c r="D79" s="22"/>
      <c r="E79" s="22"/>
      <c r="F79" s="22"/>
      <c r="G79" s="22"/>
      <c r="H79" s="22"/>
      <c r="I79" s="22"/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43.5" customHeight="1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1157700</v>
      </c>
      <c r="E83" s="11">
        <f t="shared" si="9"/>
        <v>1173574</v>
      </c>
      <c r="F83" s="11">
        <f t="shared" si="9"/>
        <v>210323</v>
      </c>
      <c r="G83" s="11">
        <f t="shared" si="9"/>
        <v>453922</v>
      </c>
      <c r="H83" s="11">
        <f t="shared" si="9"/>
        <v>0</v>
      </c>
      <c r="I83" s="11">
        <f t="shared" si="9"/>
        <v>0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55</v>
      </c>
      <c r="E85" s="37">
        <v>55</v>
      </c>
      <c r="F85" s="37">
        <v>50</v>
      </c>
      <c r="G85" s="37">
        <v>54</v>
      </c>
      <c r="H85" s="37"/>
      <c r="I85" s="37"/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36</v>
      </c>
      <c r="D87" s="57"/>
      <c r="E87" s="57"/>
      <c r="F87" s="57"/>
      <c r="G87" s="57"/>
      <c r="H87" s="57"/>
      <c r="I87" s="58"/>
    </row>
    <row r="88" spans="3:9" x14ac:dyDescent="0.25">
      <c r="C88" s="18" t="s">
        <v>9</v>
      </c>
      <c r="D88" s="2" t="s">
        <v>52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53</v>
      </c>
      <c r="E89" s="2" t="s">
        <v>54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55</v>
      </c>
      <c r="G90" s="4" t="s">
        <v>56</v>
      </c>
      <c r="H90" s="4" t="s">
        <v>57</v>
      </c>
      <c r="I90" s="4" t="s">
        <v>58</v>
      </c>
    </row>
    <row r="91" spans="3:9" ht="16.5" thickBot="1" x14ac:dyDescent="0.3">
      <c r="C91" s="20" t="s">
        <v>11</v>
      </c>
      <c r="D91" s="11">
        <f>D93+D94+D95</f>
        <v>2662100</v>
      </c>
      <c r="E91" s="11">
        <f t="shared" ref="E91:I91" si="10">E93+E94+E95</f>
        <v>2797539</v>
      </c>
      <c r="F91" s="11">
        <f t="shared" si="10"/>
        <v>555647</v>
      </c>
      <c r="G91" s="11">
        <f t="shared" si="10"/>
        <v>1217612</v>
      </c>
      <c r="H91" s="11">
        <f t="shared" si="10"/>
        <v>0</v>
      </c>
      <c r="I91" s="11">
        <f t="shared" si="10"/>
        <v>0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2015700</v>
      </c>
      <c r="E93" s="22">
        <v>2129639</v>
      </c>
      <c r="F93" s="22">
        <v>470100</v>
      </c>
      <c r="G93" s="22">
        <v>1033965</v>
      </c>
      <c r="H93" s="22"/>
      <c r="I93" s="22"/>
    </row>
    <row r="94" spans="3:9" ht="16.5" thickBot="1" x14ac:dyDescent="0.3">
      <c r="C94" s="23" t="s">
        <v>14</v>
      </c>
      <c r="D94" s="22">
        <v>646400</v>
      </c>
      <c r="E94" s="22">
        <v>473450</v>
      </c>
      <c r="F94" s="22">
        <v>85547</v>
      </c>
      <c r="G94" s="22">
        <v>183647</v>
      </c>
      <c r="H94" s="22"/>
      <c r="I94" s="22"/>
    </row>
    <row r="95" spans="3:9" ht="16.5" thickBot="1" x14ac:dyDescent="0.3">
      <c r="C95" s="23" t="s">
        <v>15</v>
      </c>
      <c r="D95" s="22"/>
      <c r="E95" s="22">
        <v>194450</v>
      </c>
      <c r="F95" s="22"/>
      <c r="G95" s="22"/>
      <c r="H95" s="22"/>
      <c r="I95" s="22"/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38.25" customHeight="1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2662100</v>
      </c>
      <c r="E99" s="11">
        <f t="shared" si="11"/>
        <v>2797539</v>
      </c>
      <c r="F99" s="11">
        <f t="shared" si="11"/>
        <v>555647</v>
      </c>
      <c r="G99" s="11">
        <f t="shared" si="11"/>
        <v>1217612</v>
      </c>
      <c r="H99" s="11">
        <f t="shared" si="11"/>
        <v>0</v>
      </c>
      <c r="I99" s="11">
        <f t="shared" si="11"/>
        <v>0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160</v>
      </c>
      <c r="E101" s="27">
        <v>160</v>
      </c>
      <c r="F101" s="27">
        <v>159</v>
      </c>
      <c r="G101" s="22">
        <v>157</v>
      </c>
      <c r="H101" s="22"/>
      <c r="I101" s="22"/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37</v>
      </c>
      <c r="D105" s="57"/>
      <c r="E105" s="57"/>
      <c r="F105" s="57"/>
      <c r="G105" s="57"/>
      <c r="H105" s="57"/>
      <c r="I105" s="58"/>
    </row>
    <row r="106" spans="3:9" x14ac:dyDescent="0.25">
      <c r="C106" s="18" t="s">
        <v>9</v>
      </c>
      <c r="D106" s="2" t="s">
        <v>52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53</v>
      </c>
      <c r="E107" s="2" t="s">
        <v>54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55</v>
      </c>
      <c r="G108" s="4" t="s">
        <v>56</v>
      </c>
      <c r="H108" s="4" t="s">
        <v>57</v>
      </c>
      <c r="I108" s="4" t="s">
        <v>58</v>
      </c>
    </row>
    <row r="109" spans="3:9" ht="16.5" thickBot="1" x14ac:dyDescent="0.3">
      <c r="C109" s="20" t="s">
        <v>11</v>
      </c>
      <c r="D109" s="11">
        <f>D111+D112+D113</f>
        <v>582000</v>
      </c>
      <c r="E109" s="11">
        <f t="shared" ref="E109:I109" si="12">E111+E112+E113</f>
        <v>654533</v>
      </c>
      <c r="F109" s="11">
        <f t="shared" si="12"/>
        <v>138370</v>
      </c>
      <c r="G109" s="11">
        <f t="shared" si="12"/>
        <v>246044</v>
      </c>
      <c r="H109" s="11">
        <f t="shared" si="12"/>
        <v>0</v>
      </c>
      <c r="I109" s="11">
        <f t="shared" si="12"/>
        <v>0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400700</v>
      </c>
      <c r="E111" s="22">
        <v>400700</v>
      </c>
      <c r="F111" s="22">
        <v>90487</v>
      </c>
      <c r="G111" s="22">
        <v>173406</v>
      </c>
      <c r="H111" s="22"/>
      <c r="I111" s="22"/>
    </row>
    <row r="112" spans="3:9" ht="16.5" thickBot="1" x14ac:dyDescent="0.3">
      <c r="C112" s="23" t="s">
        <v>14</v>
      </c>
      <c r="D112" s="22">
        <v>181300</v>
      </c>
      <c r="E112" s="22">
        <v>253833</v>
      </c>
      <c r="F112" s="22">
        <v>47883</v>
      </c>
      <c r="G112" s="22">
        <v>72638</v>
      </c>
      <c r="H112" s="22"/>
      <c r="I112" s="22"/>
    </row>
    <row r="113" spans="3:9" ht="16.5" thickBot="1" x14ac:dyDescent="0.3">
      <c r="C113" s="23" t="s">
        <v>15</v>
      </c>
      <c r="D113" s="22"/>
      <c r="E113" s="22"/>
      <c r="F113" s="22"/>
      <c r="G113" s="22"/>
      <c r="H113" s="22"/>
      <c r="I113" s="22"/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37.5" customHeight="1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582000</v>
      </c>
      <c r="E117" s="11">
        <f t="shared" si="13"/>
        <v>654533</v>
      </c>
      <c r="F117" s="11">
        <f t="shared" si="13"/>
        <v>138370</v>
      </c>
      <c r="G117" s="11">
        <f t="shared" si="13"/>
        <v>246044</v>
      </c>
      <c r="H117" s="11">
        <f t="shared" si="13"/>
        <v>0</v>
      </c>
      <c r="I117" s="11">
        <f t="shared" si="13"/>
        <v>0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22</v>
      </c>
      <c r="E119" s="27">
        <v>23</v>
      </c>
      <c r="F119" s="27">
        <v>22</v>
      </c>
      <c r="G119" s="27">
        <v>22</v>
      </c>
      <c r="H119" s="27"/>
      <c r="I119" s="27"/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38</v>
      </c>
      <c r="D122" s="57"/>
      <c r="E122" s="57"/>
      <c r="F122" s="57"/>
      <c r="G122" s="57"/>
      <c r="H122" s="57"/>
      <c r="I122" s="58"/>
    </row>
    <row r="123" spans="3:9" x14ac:dyDescent="0.25">
      <c r="C123" s="18" t="s">
        <v>9</v>
      </c>
      <c r="D123" s="2" t="s">
        <v>52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53</v>
      </c>
      <c r="E124" s="2" t="s">
        <v>54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55</v>
      </c>
      <c r="G125" s="4" t="s">
        <v>56</v>
      </c>
      <c r="H125" s="4" t="s">
        <v>57</v>
      </c>
      <c r="I125" s="4" t="s">
        <v>58</v>
      </c>
    </row>
    <row r="126" spans="3:9" ht="16.5" thickBot="1" x14ac:dyDescent="0.3">
      <c r="C126" s="20" t="s">
        <v>11</v>
      </c>
      <c r="D126" s="11">
        <f>D128+D129+D130</f>
        <v>9415000</v>
      </c>
      <c r="E126" s="11">
        <f t="shared" ref="E126:I126" si="14">E128+E129+E130</f>
        <v>9411574</v>
      </c>
      <c r="F126" s="11">
        <f t="shared" si="14"/>
        <v>1510301</v>
      </c>
      <c r="G126" s="11">
        <f t="shared" si="14"/>
        <v>3906212</v>
      </c>
      <c r="H126" s="11">
        <f t="shared" si="14"/>
        <v>0</v>
      </c>
      <c r="I126" s="11">
        <f t="shared" si="14"/>
        <v>0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4269000</v>
      </c>
      <c r="E128" s="22">
        <v>4269000</v>
      </c>
      <c r="F128" s="22">
        <v>1012256</v>
      </c>
      <c r="G128" s="22">
        <v>2088209</v>
      </c>
      <c r="H128" s="22"/>
      <c r="I128" s="22"/>
    </row>
    <row r="129" spans="3:9" ht="16.5" thickBot="1" x14ac:dyDescent="0.3">
      <c r="C129" s="23" t="s">
        <v>14</v>
      </c>
      <c r="D129" s="22">
        <v>5013500</v>
      </c>
      <c r="E129" s="22">
        <v>5010074</v>
      </c>
      <c r="F129" s="22">
        <v>498045</v>
      </c>
      <c r="G129" s="22">
        <v>1818003</v>
      </c>
      <c r="H129" s="22"/>
      <c r="I129" s="22"/>
    </row>
    <row r="130" spans="3:9" ht="16.5" thickBot="1" x14ac:dyDescent="0.3">
      <c r="C130" s="23" t="s">
        <v>15</v>
      </c>
      <c r="D130" s="22">
        <v>132500</v>
      </c>
      <c r="E130" s="22">
        <v>132500</v>
      </c>
      <c r="F130" s="22"/>
      <c r="G130" s="22"/>
      <c r="H130" s="22"/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35.25" customHeight="1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9415000</v>
      </c>
      <c r="E134" s="11">
        <f t="shared" si="15"/>
        <v>9411574</v>
      </c>
      <c r="F134" s="11">
        <f t="shared" si="15"/>
        <v>1510301</v>
      </c>
      <c r="G134" s="11">
        <f t="shared" si="15"/>
        <v>3906212</v>
      </c>
      <c r="H134" s="11">
        <f t="shared" si="15"/>
        <v>0</v>
      </c>
      <c r="I134" s="11">
        <f t="shared" si="15"/>
        <v>0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336</v>
      </c>
      <c r="E136" s="22">
        <v>335</v>
      </c>
      <c r="F136" s="22">
        <v>318</v>
      </c>
      <c r="G136" s="22">
        <v>320</v>
      </c>
      <c r="H136" s="22"/>
      <c r="I136" s="22"/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39</v>
      </c>
      <c r="D139" s="57"/>
      <c r="E139" s="57"/>
      <c r="F139" s="57"/>
      <c r="G139" s="57"/>
      <c r="H139" s="57"/>
      <c r="I139" s="58"/>
    </row>
    <row r="140" spans="3:9" x14ac:dyDescent="0.25">
      <c r="C140" s="18" t="s">
        <v>9</v>
      </c>
      <c r="D140" s="2" t="s">
        <v>52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53</v>
      </c>
      <c r="E141" s="2" t="s">
        <v>54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55</v>
      </c>
      <c r="G142" s="4" t="s">
        <v>56</v>
      </c>
      <c r="H142" s="4" t="s">
        <v>57</v>
      </c>
      <c r="I142" s="4" t="s">
        <v>58</v>
      </c>
    </row>
    <row r="143" spans="3:9" ht="16.5" thickBot="1" x14ac:dyDescent="0.3">
      <c r="C143" s="20" t="s">
        <v>11</v>
      </c>
      <c r="D143" s="11">
        <f>D145+D146+D147</f>
        <v>14904000</v>
      </c>
      <c r="E143" s="11">
        <f t="shared" ref="E143:I143" si="16">E145+E146+E147</f>
        <v>15039876</v>
      </c>
      <c r="F143" s="11">
        <f t="shared" si="16"/>
        <v>2892892</v>
      </c>
      <c r="G143" s="11">
        <f t="shared" si="16"/>
        <v>5794362</v>
      </c>
      <c r="H143" s="11">
        <f t="shared" si="16"/>
        <v>0</v>
      </c>
      <c r="I143" s="11">
        <f t="shared" si="16"/>
        <v>0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7332700</v>
      </c>
      <c r="E145" s="22">
        <v>7332702</v>
      </c>
      <c r="F145" s="22">
        <v>1520507</v>
      </c>
      <c r="G145" s="22">
        <v>3287126</v>
      </c>
      <c r="H145" s="22"/>
      <c r="I145" s="22"/>
    </row>
    <row r="146" spans="3:9" ht="16.5" thickBot="1" x14ac:dyDescent="0.3">
      <c r="C146" s="23" t="s">
        <v>14</v>
      </c>
      <c r="D146" s="22">
        <v>6315000</v>
      </c>
      <c r="E146" s="22">
        <v>6426742</v>
      </c>
      <c r="F146" s="22">
        <v>1357927</v>
      </c>
      <c r="G146" s="22">
        <v>2321548</v>
      </c>
      <c r="H146" s="22"/>
      <c r="I146" s="22"/>
    </row>
    <row r="147" spans="3:9" ht="16.5" thickBot="1" x14ac:dyDescent="0.3">
      <c r="C147" s="23" t="s">
        <v>15</v>
      </c>
      <c r="D147" s="22">
        <v>1256300</v>
      </c>
      <c r="E147" s="22">
        <v>1280432</v>
      </c>
      <c r="F147" s="22">
        <v>14458</v>
      </c>
      <c r="G147" s="22">
        <v>185688</v>
      </c>
      <c r="H147" s="22"/>
      <c r="I147" s="22"/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42.75" customHeight="1" thickBot="1" x14ac:dyDescent="0.3">
      <c r="C149" s="20" t="s">
        <v>16</v>
      </c>
      <c r="D149" s="24"/>
      <c r="E149" s="24">
        <f>E150</f>
        <v>0</v>
      </c>
      <c r="F149" s="24">
        <f>F150</f>
        <v>0</v>
      </c>
      <c r="G149" s="24">
        <f>G150</f>
        <v>0</v>
      </c>
      <c r="H149" s="24">
        <f>H150</f>
        <v>0</v>
      </c>
      <c r="I149" s="24">
        <f>I150</f>
        <v>0</v>
      </c>
    </row>
    <row r="150" spans="3:9" ht="16.5" thickBot="1" x14ac:dyDescent="0.3">
      <c r="C150" s="21" t="s">
        <v>51</v>
      </c>
      <c r="D150" s="22"/>
      <c r="E150" s="22"/>
      <c r="F150" s="22"/>
      <c r="G150" s="22"/>
      <c r="H150" s="22"/>
      <c r="I150" s="22"/>
    </row>
    <row r="151" spans="3:9" ht="16.5" thickBot="1" x14ac:dyDescent="0.3">
      <c r="C151" s="20" t="s">
        <v>17</v>
      </c>
      <c r="D151" s="11">
        <f t="shared" ref="D151:I151" si="17">D143+D149</f>
        <v>14904000</v>
      </c>
      <c r="E151" s="11">
        <f t="shared" si="17"/>
        <v>15039876</v>
      </c>
      <c r="F151" s="11">
        <f t="shared" si="17"/>
        <v>2892892</v>
      </c>
      <c r="G151" s="11">
        <f t="shared" si="17"/>
        <v>5794362</v>
      </c>
      <c r="H151" s="11">
        <f t="shared" si="17"/>
        <v>0</v>
      </c>
      <c r="I151" s="11">
        <f t="shared" si="17"/>
        <v>0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482</v>
      </c>
      <c r="E153" s="27">
        <v>482</v>
      </c>
      <c r="F153" s="27">
        <v>482</v>
      </c>
      <c r="G153" s="27">
        <v>468</v>
      </c>
      <c r="H153" s="27"/>
      <c r="I153" s="27"/>
    </row>
  </sheetData>
  <mergeCells count="12">
    <mergeCell ref="C71:I71"/>
    <mergeCell ref="C87:I87"/>
    <mergeCell ref="C105:I105"/>
    <mergeCell ref="C122:I122"/>
    <mergeCell ref="C139:I139"/>
    <mergeCell ref="C54:I54"/>
    <mergeCell ref="C2:I2"/>
    <mergeCell ref="C3:I3"/>
    <mergeCell ref="C4:I4"/>
    <mergeCell ref="C22:I22"/>
    <mergeCell ref="C38:I38"/>
    <mergeCell ref="C6:I6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2016-07-29T06:07:34Z</cp:lastPrinted>
  <dcterms:created xsi:type="dcterms:W3CDTF">2014-04-04T08:25:26Z</dcterms:created>
  <dcterms:modified xsi:type="dcterms:W3CDTF">2016-07-29T06:10:08Z</dcterms:modified>
</cp:coreProperties>
</file>